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4.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5.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drawings/drawing6.xml" ContentType="application/vnd.openxmlformats-officedocument.drawing+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drawings/drawing7.xml" ContentType="application/vnd.openxmlformats-officedocument.drawing+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sazanami\Desktop\503V2_c\"/>
    </mc:Choice>
  </mc:AlternateContent>
  <xr:revisionPtr revIDLastSave="0" documentId="13_ncr:1_{C7EECCE7-C327-41F3-A79E-C4AAACC76AC9}" xr6:coauthVersionLast="36" xr6:coauthVersionMax="47" xr10:uidLastSave="{00000000-0000-0000-0000-000000000000}"/>
  <bookViews>
    <workbookView xWindow="1280" yWindow="-16320" windowWidth="27650" windowHeight="16440" tabRatio="852" xr2:uid="{00000000-000D-0000-FFFF-FFFF00000000}"/>
  </bookViews>
  <sheets>
    <sheet name="申込区分 " sheetId="32" r:id="rId1"/>
    <sheet name="4-1.おもてなし" sheetId="20" r:id="rId2"/>
    <sheet name="4-2.客室" sheetId="24" r:id="rId3"/>
    <sheet name="4-3廃棄物" sheetId="29" r:id="rId4"/>
    <sheet name="4-4省エネ" sheetId="30" r:id="rId5"/>
    <sheet name="4-5節水" sheetId="26" r:id="rId6"/>
    <sheet name="4-6全般" sheetId="27" r:id="rId7"/>
    <sheet name="自動集計(入力不要)" sheetId="21" r:id="rId8"/>
  </sheets>
  <externalReferences>
    <externalReference r:id="rId9"/>
  </externalReferences>
  <definedNames>
    <definedName name="_xlnm.Print_Area" localSheetId="1">'4-1.おもてなし'!$A$1:$H$48</definedName>
    <definedName name="_xlnm.Print_Area" localSheetId="2">'4-2.客室'!$A$1:$H$45</definedName>
    <definedName name="_xlnm.Print_Area" localSheetId="3">'4-3廃棄物'!$A$1:$H$37</definedName>
    <definedName name="_xlnm.Print_Area" localSheetId="4">'4-4省エネ'!$A$1:$H$51</definedName>
    <definedName name="_xlnm.Print_Area" localSheetId="5">'4-5節水'!$A$1:$H$36</definedName>
    <definedName name="_xlnm.Print_Area" localSheetId="6">'4-6全般'!$A$1:$H$42</definedName>
    <definedName name="_xlnm.Print_Area" localSheetId="7">'自動集計(入力不要)'!$A$1:$I$41</definedName>
    <definedName name="_xlnm.Print_Area" localSheetId="0">'申込区分 '!$A$1:$H$36</definedName>
    <definedName name="_xlnm.Print_Titles" localSheetId="1">'4-1.おもてなし'!$1:$3</definedName>
    <definedName name="_xlnm.Print_Titles" localSheetId="2">'4-2.客室'!$1:$3</definedName>
    <definedName name="_xlnm.Print_Titles" localSheetId="3">'4-3廃棄物'!$1:$3</definedName>
    <definedName name="_xlnm.Print_Titles" localSheetId="4">'4-4省エネ'!$1:$3</definedName>
    <definedName name="_xlnm.Print_Titles" localSheetId="5">'4-5節水'!$1:$3</definedName>
    <definedName name="_xlnm.Print_Titles" localSheetId="6">'4-6全般'!$1:$3</definedName>
    <definedName name="コミュニケーション" localSheetId="0">INDIRECT([1]マーク表示!$J$7)</definedName>
    <definedName name="コミュニケーション">INDIRECT('自動集計(入力不要)'!$I$10)</definedName>
    <definedName name="マネジメント" localSheetId="0">INDIRECT([1]マーク表示!$J$6)</definedName>
    <definedName name="マネジメント">INDIRECT('自動集計(入力不要)'!$I$9)</definedName>
    <definedName name="省エネ" localSheetId="0">INDIRECT([1]マーク表示!$J$8)</definedName>
    <definedName name="省エネ">INDIRECT('自動集計(入力不要)'!$I$11)</definedName>
    <definedName name="省資源" localSheetId="0">INDIRECT([1]マーク表示!$J$5)</definedName>
    <definedName name="省資源">INDIRECT('自動集計(入力不要)'!$I$8)</definedName>
    <definedName name="食材" localSheetId="0">INDIRECT([1]マーク表示!$J$4)</definedName>
    <definedName name="食材">INDIRECT('自動集計(入力不要)'!$I$7)</definedName>
    <definedName name="食品ロス" localSheetId="0">INDIRECT([1]マーク表示!$J$9)</definedName>
    <definedName name="食品ロス">INDIRECT('自動集計(入力不要)'!$I$12)</definedName>
  </definedNames>
  <calcPr calcId="191029"/>
</workbook>
</file>

<file path=xl/calcChain.xml><?xml version="1.0" encoding="utf-8"?>
<calcChain xmlns="http://schemas.openxmlformats.org/spreadsheetml/2006/main">
  <c r="B41" i="20" l="1"/>
  <c r="B35" i="24" l="1"/>
  <c r="B32" i="27"/>
  <c r="B35" i="27"/>
  <c r="B41" i="30"/>
  <c r="E15" i="29" l="1"/>
  <c r="N1" i="20" l="1"/>
  <c r="I2" i="21"/>
  <c r="I1" i="21"/>
  <c r="D36" i="32" l="1"/>
  <c r="E4" i="20" l="1"/>
  <c r="J8" i="27" l="1"/>
  <c r="L9" i="27"/>
  <c r="L10" i="27"/>
  <c r="L12" i="27"/>
  <c r="L13" i="27"/>
  <c r="L15" i="27"/>
  <c r="L16" i="27"/>
  <c r="L18" i="27"/>
  <c r="L19" i="27"/>
  <c r="L21" i="27"/>
  <c r="L22" i="27"/>
  <c r="L24" i="27"/>
  <c r="L25" i="27"/>
  <c r="L27" i="27"/>
  <c r="L28" i="27"/>
  <c r="L30" i="27"/>
  <c r="L31" i="27"/>
  <c r="L32" i="27"/>
  <c r="L33" i="27"/>
  <c r="L34" i="27"/>
  <c r="L35" i="27"/>
  <c r="L36" i="27"/>
  <c r="L37" i="27"/>
  <c r="L38" i="27"/>
  <c r="L39" i="27"/>
  <c r="L27" i="29"/>
  <c r="L35" i="24"/>
  <c r="J29" i="27"/>
  <c r="E29" i="27" s="1"/>
  <c r="L29" i="27" s="1"/>
  <c r="J26" i="27"/>
  <c r="E26" i="27" s="1"/>
  <c r="L26" i="27" s="1"/>
  <c r="L18" i="26"/>
  <c r="L17" i="26"/>
  <c r="L12" i="26"/>
  <c r="L13" i="26"/>
  <c r="L14" i="26"/>
  <c r="L15" i="26"/>
  <c r="L16" i="26"/>
  <c r="L19" i="26"/>
  <c r="L21" i="26"/>
  <c r="L22" i="26"/>
  <c r="L24" i="26"/>
  <c r="L25" i="26"/>
  <c r="L27" i="26"/>
  <c r="L28" i="26"/>
  <c r="L30" i="26"/>
  <c r="L31" i="26"/>
  <c r="L33" i="26"/>
  <c r="L11" i="26"/>
  <c r="J18" i="26"/>
  <c r="E18" i="26" s="1"/>
  <c r="E7" i="26" l="1"/>
  <c r="E4" i="26"/>
  <c r="E11" i="21" l="1"/>
  <c r="J26" i="30"/>
  <c r="L12" i="30"/>
  <c r="L13" i="30"/>
  <c r="L15" i="30"/>
  <c r="L16" i="30"/>
  <c r="L18" i="30"/>
  <c r="L19" i="30"/>
  <c r="L21" i="30"/>
  <c r="L22" i="30"/>
  <c r="L24" i="30"/>
  <c r="L25" i="30"/>
  <c r="L27" i="30"/>
  <c r="L28" i="30"/>
  <c r="L30" i="30"/>
  <c r="L31" i="30"/>
  <c r="L33" i="30"/>
  <c r="L34" i="30"/>
  <c r="L36" i="30"/>
  <c r="L37" i="30"/>
  <c r="L39" i="30"/>
  <c r="L40" i="30"/>
  <c r="L42" i="30"/>
  <c r="L43" i="30"/>
  <c r="L45" i="30"/>
  <c r="L46" i="30"/>
  <c r="L48" i="30"/>
  <c r="L11" i="29"/>
  <c r="J38" i="30"/>
  <c r="E38" i="30"/>
  <c r="L38" i="30" s="1"/>
  <c r="J35" i="30"/>
  <c r="E35" i="30" s="1"/>
  <c r="L35" i="30" s="1"/>
  <c r="J32" i="30"/>
  <c r="E32" i="30" s="1"/>
  <c r="L32" i="30" s="1"/>
  <c r="J29" i="30"/>
  <c r="E29" i="30" s="1"/>
  <c r="L29" i="30" s="1"/>
  <c r="E26" i="30"/>
  <c r="L26" i="30" s="1"/>
  <c r="J23" i="30"/>
  <c r="E23" i="30" s="1"/>
  <c r="L23" i="30" s="1"/>
  <c r="E7" i="30"/>
  <c r="J17" i="29" l="1"/>
  <c r="E16" i="29" s="1"/>
  <c r="L17" i="29"/>
  <c r="L16" i="29"/>
  <c r="L15" i="29"/>
  <c r="L13" i="29"/>
  <c r="L14" i="29"/>
  <c r="L18" i="29"/>
  <c r="L19" i="29"/>
  <c r="L20" i="29"/>
  <c r="L21" i="29"/>
  <c r="L22" i="29"/>
  <c r="L23" i="29"/>
  <c r="L24" i="29"/>
  <c r="L25" i="29"/>
  <c r="J15" i="29"/>
  <c r="B38" i="20"/>
  <c r="J11" i="29"/>
  <c r="L12" i="29"/>
  <c r="J25" i="29"/>
  <c r="E24" i="29" s="1"/>
  <c r="J23" i="29"/>
  <c r="E22" i="29" s="1"/>
  <c r="J21" i="29"/>
  <c r="E20" i="29" s="1"/>
  <c r="J19" i="29"/>
  <c r="E18" i="29" s="1"/>
  <c r="E7" i="29" l="1"/>
  <c r="L33" i="24"/>
  <c r="J32" i="24"/>
  <c r="E32" i="24" s="1"/>
  <c r="L32" i="24" s="1"/>
  <c r="L31" i="24"/>
  <c r="J27" i="24"/>
  <c r="E27" i="24" s="1"/>
  <c r="L27" i="24" s="1"/>
  <c r="J26" i="24"/>
  <c r="E26" i="24" s="1"/>
  <c r="L26" i="24" s="1"/>
  <c r="L25" i="24"/>
  <c r="L30" i="24"/>
  <c r="J29" i="24"/>
  <c r="E29" i="24" s="1"/>
  <c r="L29" i="24" s="1"/>
  <c r="L28" i="24"/>
  <c r="J21" i="24"/>
  <c r="E21" i="24" s="1"/>
  <c r="L21" i="24" s="1"/>
  <c r="L9" i="24" l="1"/>
  <c r="L10" i="24"/>
  <c r="L12" i="24"/>
  <c r="L13" i="24"/>
  <c r="L15" i="24"/>
  <c r="L16" i="24"/>
  <c r="L18" i="24"/>
  <c r="L19" i="24"/>
  <c r="L22" i="24"/>
  <c r="L24" i="24"/>
  <c r="L34" i="24"/>
  <c r="L36" i="24"/>
  <c r="L37" i="24"/>
  <c r="L39" i="24"/>
  <c r="L40" i="24"/>
  <c r="L42" i="24"/>
  <c r="L36" i="20" l="1"/>
  <c r="L24" i="20"/>
  <c r="L25" i="20"/>
  <c r="L27" i="20"/>
  <c r="L28" i="20"/>
  <c r="L30" i="20"/>
  <c r="L31" i="20"/>
  <c r="L33" i="20"/>
  <c r="L34" i="20"/>
  <c r="L37" i="20"/>
  <c r="L39" i="20"/>
  <c r="L40" i="20"/>
  <c r="L42" i="20"/>
  <c r="L43" i="20"/>
  <c r="L45" i="20"/>
  <c r="G30" i="20" l="1"/>
  <c r="J29" i="20"/>
  <c r="E29" i="20" s="1"/>
  <c r="L29" i="20" s="1"/>
  <c r="G33" i="20" l="1"/>
  <c r="J32" i="20"/>
  <c r="E32" i="20" s="1"/>
  <c r="L32" i="20" s="1"/>
  <c r="G36" i="20"/>
  <c r="J35" i="20"/>
  <c r="E35" i="20" s="1"/>
  <c r="L35" i="20" s="1"/>
  <c r="J16" i="20"/>
  <c r="L17" i="20"/>
  <c r="L18" i="20"/>
  <c r="G36" i="32"/>
  <c r="D13" i="21" s="1"/>
  <c r="C37" i="32"/>
  <c r="E16" i="20" l="1"/>
  <c r="L16" i="20" s="1"/>
  <c r="B38" i="27"/>
  <c r="B32" i="26"/>
  <c r="B29" i="26"/>
  <c r="B26" i="26"/>
  <c r="B47" i="30"/>
  <c r="B44" i="30"/>
  <c r="B33" i="29"/>
  <c r="B30" i="29"/>
  <c r="B27" i="29"/>
  <c r="B41" i="24"/>
  <c r="B38" i="24"/>
  <c r="B44" i="20"/>
  <c r="G27" i="20" l="1"/>
  <c r="G24" i="20"/>
  <c r="G15" i="20"/>
  <c r="J38" i="27" l="1"/>
  <c r="A41" i="21" s="1"/>
  <c r="J35" i="27"/>
  <c r="A40" i="21" s="1"/>
  <c r="J32" i="27"/>
  <c r="A39" i="21" s="1"/>
  <c r="J23" i="27"/>
  <c r="J20" i="27"/>
  <c r="J17" i="27"/>
  <c r="J14" i="27"/>
  <c r="J11" i="27"/>
  <c r="J5" i="27"/>
  <c r="A38" i="21"/>
  <c r="J38" i="21" s="1"/>
  <c r="J32" i="26"/>
  <c r="A37" i="21" s="1"/>
  <c r="J29" i="26"/>
  <c r="A36" i="21" s="1"/>
  <c r="J26" i="26"/>
  <c r="A35" i="21" s="1"/>
  <c r="J23" i="26"/>
  <c r="J17" i="26"/>
  <c r="E17" i="26" s="1"/>
  <c r="J14" i="26"/>
  <c r="J11" i="26"/>
  <c r="J20" i="26"/>
  <c r="J47" i="30"/>
  <c r="A33" i="21" s="1"/>
  <c r="J44" i="30"/>
  <c r="A32" i="21" s="1"/>
  <c r="J41" i="30"/>
  <c r="A31" i="21" s="1"/>
  <c r="J20" i="30"/>
  <c r="J17" i="30"/>
  <c r="J14" i="30"/>
  <c r="J11" i="30"/>
  <c r="J33" i="29"/>
  <c r="J30" i="29"/>
  <c r="J27" i="29"/>
  <c r="A27" i="21" s="1"/>
  <c r="J13" i="29"/>
  <c r="E12" i="29" s="1"/>
  <c r="J41" i="24"/>
  <c r="J38" i="24"/>
  <c r="A24" i="21" s="1"/>
  <c r="J35" i="24"/>
  <c r="A23" i="21" s="1"/>
  <c r="J23" i="24"/>
  <c r="J20" i="24"/>
  <c r="J17" i="24"/>
  <c r="J14" i="24"/>
  <c r="J11" i="24"/>
  <c r="J8" i="24"/>
  <c r="E8" i="24" s="1"/>
  <c r="J5" i="24"/>
  <c r="E5" i="24" s="1"/>
  <c r="L5" i="24" s="1"/>
  <c r="J26" i="20"/>
  <c r="J23" i="20"/>
  <c r="J20" i="20"/>
  <c r="J14" i="20"/>
  <c r="J44" i="20"/>
  <c r="J41" i="20"/>
  <c r="A20" i="21" s="1"/>
  <c r="J38" i="20"/>
  <c r="A34" i="21"/>
  <c r="J34" i="21" s="1"/>
  <c r="A30" i="21"/>
  <c r="J30" i="21" s="1"/>
  <c r="A26" i="21"/>
  <c r="J26" i="21" s="1"/>
  <c r="A22" i="21"/>
  <c r="J22" i="21" s="1"/>
  <c r="A18" i="21"/>
  <c r="J18" i="21" s="1"/>
  <c r="E7" i="20"/>
  <c r="E7" i="21" s="1"/>
  <c r="A19" i="21" l="1"/>
  <c r="B19" i="21"/>
  <c r="B39" i="21"/>
  <c r="B35" i="21"/>
  <c r="B36" i="21"/>
  <c r="B31" i="21"/>
  <c r="B32" i="21"/>
  <c r="B27" i="21"/>
  <c r="A28" i="21"/>
  <c r="B28" i="21"/>
  <c r="B23" i="21"/>
  <c r="B21" i="21"/>
  <c r="A21" i="21"/>
  <c r="B20" i="21"/>
  <c r="B24" i="21"/>
  <c r="A25" i="21"/>
  <c r="B25" i="21"/>
  <c r="B29" i="21"/>
  <c r="A29" i="21"/>
  <c r="B33" i="21"/>
  <c r="B37" i="21"/>
  <c r="B40" i="21"/>
  <c r="L7" i="26"/>
  <c r="L6" i="26"/>
  <c r="L4" i="26"/>
  <c r="L10" i="20"/>
  <c r="L12" i="20"/>
  <c r="L13" i="20"/>
  <c r="L36" i="21" l="1"/>
  <c r="J36" i="21"/>
  <c r="L37" i="21"/>
  <c r="J37" i="21"/>
  <c r="L20" i="21"/>
  <c r="J20" i="21"/>
  <c r="L35" i="21"/>
  <c r="J35" i="21"/>
  <c r="L21" i="21"/>
  <c r="J21" i="21"/>
  <c r="L39" i="21"/>
  <c r="J39" i="21"/>
  <c r="L40" i="21"/>
  <c r="J40" i="21"/>
  <c r="L25" i="21"/>
  <c r="J25" i="21"/>
  <c r="L31" i="21"/>
  <c r="J31" i="21"/>
  <c r="L33" i="21"/>
  <c r="J33" i="21"/>
  <c r="L32" i="21"/>
  <c r="J32" i="21"/>
  <c r="L28" i="21"/>
  <c r="J28" i="21"/>
  <c r="L29" i="21"/>
  <c r="J29" i="21"/>
  <c r="L27" i="21"/>
  <c r="J27" i="21"/>
  <c r="L24" i="21"/>
  <c r="J24" i="21"/>
  <c r="L23" i="21"/>
  <c r="J23" i="21"/>
  <c r="L19" i="21"/>
  <c r="J19" i="21"/>
  <c r="L15" i="20"/>
  <c r="E14" i="20"/>
  <c r="L14" i="20" s="1"/>
  <c r="J11" i="20"/>
  <c r="E11" i="20" s="1"/>
  <c r="L11" i="20" s="1"/>
  <c r="L10" i="30" l="1"/>
  <c r="L34" i="29"/>
  <c r="L32" i="29"/>
  <c r="L31" i="29"/>
  <c r="L29" i="29"/>
  <c r="L28" i="29"/>
  <c r="L26" i="29"/>
  <c r="L9" i="29"/>
  <c r="L10" i="29"/>
  <c r="L10" i="26"/>
  <c r="L9" i="26"/>
  <c r="L7" i="27"/>
  <c r="L7" i="24"/>
  <c r="L19" i="20"/>
  <c r="L21" i="20"/>
  <c r="L22" i="20"/>
  <c r="E4" i="30" l="1"/>
  <c r="E10" i="21" s="1"/>
  <c r="E4" i="29"/>
  <c r="E9" i="21" s="1"/>
  <c r="E4" i="27"/>
  <c r="E12" i="21" s="1"/>
  <c r="E26" i="26" l="1"/>
  <c r="L26" i="26" s="1"/>
  <c r="E20" i="27"/>
  <c r="L20" i="27" s="1"/>
  <c r="E8" i="27"/>
  <c r="L8" i="27" s="1"/>
  <c r="E14" i="24"/>
  <c r="L14" i="24" s="1"/>
  <c r="L8" i="24"/>
  <c r="B41" i="21" l="1"/>
  <c r="L41" i="21" l="1"/>
  <c r="J41" i="21"/>
  <c r="J17" i="21" s="1"/>
  <c r="E26" i="20"/>
  <c r="L26" i="20" s="1"/>
  <c r="E17" i="30" l="1"/>
  <c r="L17" i="30" s="1"/>
  <c r="E20" i="30"/>
  <c r="L20" i="30" s="1"/>
  <c r="E14" i="30"/>
  <c r="L14" i="30" s="1"/>
  <c r="E11" i="30"/>
  <c r="L11" i="30" s="1"/>
  <c r="E10" i="29" l="1"/>
  <c r="E14" i="26"/>
  <c r="E20" i="26"/>
  <c r="L20" i="26" s="1"/>
  <c r="E23" i="26"/>
  <c r="L23" i="26" s="1"/>
  <c r="E11" i="26"/>
  <c r="E47" i="30" l="1"/>
  <c r="L47" i="30" s="1"/>
  <c r="E44" i="30"/>
  <c r="L44" i="30" s="1"/>
  <c r="E41" i="30"/>
  <c r="L41" i="30" s="1"/>
  <c r="L3" i="30" s="1"/>
  <c r="E33" i="29"/>
  <c r="L33" i="29" s="1"/>
  <c r="E30" i="29"/>
  <c r="L30" i="29" s="1"/>
  <c r="E27" i="29"/>
  <c r="E29" i="26"/>
  <c r="L29" i="26" s="1"/>
  <c r="E2" i="30" l="1"/>
  <c r="L3" i="29"/>
  <c r="E2" i="29"/>
  <c r="F9" i="21" s="1"/>
  <c r="H9" i="21" s="1"/>
  <c r="G9" i="21"/>
  <c r="G10" i="21"/>
  <c r="I10" i="21" l="1"/>
  <c r="I9" i="21"/>
  <c r="J9" i="21" s="1"/>
  <c r="E38" i="27"/>
  <c r="E35" i="27"/>
  <c r="E32" i="27"/>
  <c r="E23" i="27"/>
  <c r="L23" i="27" s="1"/>
  <c r="E17" i="27"/>
  <c r="L17" i="27" s="1"/>
  <c r="E14" i="27"/>
  <c r="L14" i="27" s="1"/>
  <c r="E11" i="27"/>
  <c r="L11" i="27" s="1"/>
  <c r="E41" i="24"/>
  <c r="L41" i="24" s="1"/>
  <c r="E38" i="24"/>
  <c r="L38" i="24" s="1"/>
  <c r="E35" i="24"/>
  <c r="E23" i="24"/>
  <c r="L23" i="24" s="1"/>
  <c r="E20" i="24"/>
  <c r="L20" i="24" s="1"/>
  <c r="E11" i="24"/>
  <c r="L11" i="24" s="1"/>
  <c r="E17" i="24"/>
  <c r="L17" i="24" s="1"/>
  <c r="E44" i="20"/>
  <c r="L44" i="20" s="1"/>
  <c r="E41" i="20"/>
  <c r="L41" i="20" s="1"/>
  <c r="E38" i="20"/>
  <c r="L38" i="20" s="1"/>
  <c r="E20" i="20"/>
  <c r="L20" i="20" s="1"/>
  <c r="E23" i="20"/>
  <c r="L23" i="20" s="1"/>
  <c r="L3" i="27" l="1"/>
  <c r="I12" i="21" s="1"/>
  <c r="L3" i="20"/>
  <c r="L3" i="24"/>
  <c r="G7" i="21"/>
  <c r="E2" i="27"/>
  <c r="F12" i="21" s="1"/>
  <c r="E2" i="24"/>
  <c r="E2" i="20"/>
  <c r="G12" i="21"/>
  <c r="G8" i="21"/>
  <c r="I7" i="21" l="1"/>
  <c r="H12" i="21"/>
  <c r="J12" i="21"/>
  <c r="I8" i="21"/>
  <c r="F8" i="21"/>
  <c r="F10" i="21"/>
  <c r="H8" i="21" l="1"/>
  <c r="J10" i="21"/>
  <c r="H10" i="21"/>
  <c r="J8" i="21"/>
  <c r="E32" i="26" l="1"/>
  <c r="F7" i="21"/>
  <c r="H7" i="21" s="1"/>
  <c r="L32" i="26" l="1"/>
  <c r="J7" i="21"/>
  <c r="E2" i="26"/>
  <c r="F11" i="21" s="1"/>
  <c r="G11" i="21"/>
  <c r="J4" i="21" s="1"/>
  <c r="L3" i="26" l="1"/>
  <c r="I11" i="21" s="1"/>
  <c r="J11" i="21" s="1"/>
  <c r="J6" i="21" s="1"/>
  <c r="H11" i="21"/>
  <c r="F13"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本間 隆之</author>
  </authors>
  <commentList>
    <comment ref="N2" authorId="0" shapeId="0" xr:uid="{4131892B-3C25-4E3E-8D6F-996542F67949}">
      <text>
        <r>
          <rPr>
            <sz val="9"/>
            <color indexed="81"/>
            <rFont val="MS P ゴシック"/>
            <family val="3"/>
            <charset val="128"/>
          </rPr>
          <t>現地確認日時、出席者の記録</t>
        </r>
      </text>
    </comment>
    <comment ref="N4" authorId="0" shapeId="0" xr:uid="{D10A7201-287B-4AC3-B2A2-404B1BC91A80}">
      <text>
        <r>
          <rPr>
            <sz val="9"/>
            <color indexed="81"/>
            <rFont val="MS P ゴシック"/>
            <family val="3"/>
            <charset val="128"/>
          </rPr>
          <t>●●＝提出してもらった「証明書類」のほか、「現地ヒアリング」「現物写真」などの文言を入れる。</t>
        </r>
        <r>
          <rPr>
            <b/>
            <sz val="9"/>
            <color indexed="81"/>
            <rFont val="MS P ゴシック"/>
            <family val="3"/>
            <charset val="128"/>
          </rPr>
          <t xml:space="preserve">
</t>
        </r>
      </text>
    </comment>
  </commentList>
</comments>
</file>

<file path=xl/sharedStrings.xml><?xml version="1.0" encoding="utf-8"?>
<sst xmlns="http://schemas.openxmlformats.org/spreadsheetml/2006/main" count="408" uniqueCount="288">
  <si>
    <t>No.</t>
  </si>
  <si>
    <r>
      <rPr>
        <sz val="10"/>
        <color theme="1"/>
        <rFont val="ＭＳ Ｐゴシック"/>
        <family val="3"/>
        <charset val="128"/>
      </rPr>
      <t>項目</t>
    </r>
  </si>
  <si>
    <r>
      <rPr>
        <sz val="10"/>
        <color theme="1"/>
        <rFont val="ＭＳ Ｐゴシック"/>
        <family val="3"/>
        <charset val="128"/>
      </rPr>
      <t>＜付属証明書の作成方法＞</t>
    </r>
  </si>
  <si>
    <t>申込日：</t>
    <rPh sb="0" eb="1">
      <t>モウ</t>
    </rPh>
    <rPh sb="1" eb="2">
      <t>コ</t>
    </rPh>
    <rPh sb="2" eb="3">
      <t>ビ</t>
    </rPh>
    <phoneticPr fontId="1"/>
  </si>
  <si>
    <t>(5)</t>
  </si>
  <si>
    <t>(6)</t>
  </si>
  <si>
    <t>(7)</t>
  </si>
  <si>
    <t>(8)</t>
  </si>
  <si>
    <t>(9)</t>
  </si>
  <si>
    <t>(10)</t>
  </si>
  <si>
    <t>適合有無</t>
    <rPh sb="0" eb="2">
      <t>テキゴウ</t>
    </rPh>
    <rPh sb="2" eb="4">
      <t>ウム</t>
    </rPh>
    <phoneticPr fontId="1"/>
  </si>
  <si>
    <t>ポイント</t>
    <phoneticPr fontId="1"/>
  </si>
  <si>
    <t>（審査前の合計ポイント数）</t>
    <rPh sb="1" eb="3">
      <t>シンサ</t>
    </rPh>
    <rPh sb="3" eb="4">
      <t>マエ</t>
    </rPh>
    <rPh sb="5" eb="7">
      <t>ゴウケイ</t>
    </rPh>
    <rPh sb="11" eb="12">
      <t>スウ</t>
    </rPh>
    <phoneticPr fontId="1"/>
  </si>
  <si>
    <t>評価カテゴリー</t>
  </si>
  <si>
    <t>4-1.</t>
    <phoneticPr fontId="1"/>
  </si>
  <si>
    <t>4-2.</t>
  </si>
  <si>
    <t>4-3.</t>
  </si>
  <si>
    <t>4-4.</t>
  </si>
  <si>
    <t>4-5.</t>
  </si>
  <si>
    <t>4-6.</t>
  </si>
  <si>
    <t>ポイント</t>
    <phoneticPr fontId="1"/>
  </si>
  <si>
    <t>記入欄</t>
  </si>
  <si>
    <t>基準内容</t>
    <rPh sb="2" eb="4">
      <t>ナイヨウ</t>
    </rPh>
    <phoneticPr fontId="1"/>
  </si>
  <si>
    <t>↑上へ</t>
    <rPh sb="1" eb="2">
      <t>ウエ</t>
    </rPh>
    <phoneticPr fontId="1"/>
  </si>
  <si>
    <t>必須項目</t>
    <rPh sb="0" eb="2">
      <t>ヒッス</t>
    </rPh>
    <rPh sb="2" eb="4">
      <t>コウモク</t>
    </rPh>
    <phoneticPr fontId="1"/>
  </si>
  <si>
    <t>－</t>
    <phoneticPr fontId="1"/>
  </si>
  <si>
    <t>選択項目</t>
    <rPh sb="0" eb="2">
      <t>センタク</t>
    </rPh>
    <rPh sb="2" eb="4">
      <t>コウモク</t>
    </rPh>
    <phoneticPr fontId="1"/>
  </si>
  <si>
    <t xml:space="preserve">エコマーク表示媒体
(予定)
</t>
    <rPh sb="7" eb="9">
      <t>バイタイ</t>
    </rPh>
    <rPh sb="11" eb="13">
      <t>ヨテイ</t>
    </rPh>
    <phoneticPr fontId="1"/>
  </si>
  <si>
    <t>ピクトグラム</t>
    <phoneticPr fontId="1"/>
  </si>
  <si>
    <t>(会社適合)</t>
    <rPh sb="1" eb="3">
      <t>カイシャ</t>
    </rPh>
    <rPh sb="3" eb="5">
      <t>テキゴウ</t>
    </rPh>
    <phoneticPr fontId="1"/>
  </si>
  <si>
    <r>
      <t>その他</t>
    </r>
    <r>
      <rPr>
        <vertAlign val="superscript"/>
        <sz val="10"/>
        <color theme="1"/>
        <rFont val="ＭＳ Ｐゴシック"/>
        <family val="3"/>
        <charset val="128"/>
        <scheme val="minor"/>
      </rPr>
      <t>※3</t>
    </r>
    <phoneticPr fontId="1"/>
  </si>
  <si>
    <r>
      <t>適合有無</t>
    </r>
    <r>
      <rPr>
        <vertAlign val="superscript"/>
        <sz val="10"/>
        <color theme="1"/>
        <rFont val="ＭＳ Ｐゴシック"/>
        <family val="3"/>
        <charset val="128"/>
      </rPr>
      <t>※1</t>
    </r>
    <rPh sb="0" eb="2">
      <t>テキゴウ</t>
    </rPh>
    <rPh sb="2" eb="4">
      <t>ウム</t>
    </rPh>
    <phoneticPr fontId="1"/>
  </si>
  <si>
    <t>エコマーク表示時期
(予定)</t>
    <rPh sb="5" eb="7">
      <t>ヒョウジ</t>
    </rPh>
    <rPh sb="7" eb="9">
      <t>ジキ</t>
    </rPh>
    <rPh sb="8" eb="9">
      <t>テイジ</t>
    </rPh>
    <rPh sb="11" eb="13">
      <t>ヨテイ</t>
    </rPh>
    <phoneticPr fontId="1"/>
  </si>
  <si>
    <t>認定後、</t>
    <rPh sb="0" eb="2">
      <t>ニンテイ</t>
    </rPh>
    <rPh sb="2" eb="3">
      <t>ゴ</t>
    </rPh>
    <phoneticPr fontId="1"/>
  </si>
  <si>
    <t>(全項目必須)</t>
    <rPh sb="1" eb="4">
      <t>ゼンコウモク</t>
    </rPh>
    <rPh sb="4" eb="6">
      <t>ヒッス</t>
    </rPh>
    <phoneticPr fontId="1"/>
  </si>
  <si>
    <t>(1)</t>
  </si>
  <si>
    <t>(4)</t>
  </si>
  <si>
    <t>(13)</t>
  </si>
  <si>
    <t>(16)</t>
  </si>
  <si>
    <t>(17)</t>
  </si>
  <si>
    <t>(18)</t>
  </si>
  <si>
    <t>(19)</t>
  </si>
  <si>
    <t>(21)</t>
  </si>
  <si>
    <t>(31)</t>
  </si>
  <si>
    <t>(32)</t>
  </si>
  <si>
    <t>(24)</t>
  </si>
  <si>
    <t>(26)</t>
  </si>
  <si>
    <t>(27)</t>
  </si>
  <si>
    <t>(28)</t>
  </si>
  <si>
    <t>(29)</t>
  </si>
  <si>
    <t>(30)</t>
  </si>
  <si>
    <t>(49)</t>
  </si>
  <si>
    <t>(50)</t>
  </si>
  <si>
    <t>(51)</t>
  </si>
  <si>
    <t>(52)</t>
  </si>
  <si>
    <t>(53)</t>
  </si>
  <si>
    <t>(56)</t>
  </si>
  <si>
    <t>(57)</t>
  </si>
  <si>
    <t>(58)</t>
  </si>
  <si>
    <t>(59)</t>
  </si>
  <si>
    <t>(60)</t>
  </si>
  <si>
    <t>*2　評価カテゴリーごとに、獲得ポイントが2ポイント以上のピクトグラムのみ表示することができます（該当しないピクトグラムは非表示になります）。</t>
    <rPh sb="3" eb="5">
      <t>ヒョウカ</t>
    </rPh>
    <phoneticPr fontId="1"/>
  </si>
  <si>
    <t>*3　基本ロゴおよびピクトグラムの画像データは、認定後、イラストレータ形式またはPDF形式でお渡しします。</t>
    <rPh sb="3" eb="5">
      <t>キホン</t>
    </rPh>
    <phoneticPr fontId="1"/>
  </si>
  <si>
    <t>注）後日、実際に表示している箇所の写真をご提出ください。</t>
    <rPh sb="0" eb="1">
      <t>チュウ</t>
    </rPh>
    <rPh sb="2" eb="4">
      <t>ゴジツ</t>
    </rPh>
    <rPh sb="5" eb="7">
      <t>ジッサイ</t>
    </rPh>
    <rPh sb="8" eb="10">
      <t>ヒョウジ</t>
    </rPh>
    <rPh sb="14" eb="16">
      <t>カショ</t>
    </rPh>
    <rPh sb="17" eb="19">
      <t>シャシン</t>
    </rPh>
    <rPh sb="21" eb="23">
      <t>テイシュツ</t>
    </rPh>
    <phoneticPr fontId="1"/>
  </si>
  <si>
    <t>※3 上記に挙げられた基準以外の取り組みについては、「その他」として同等以上であることを審査委員会において判断します。なお、原則、認定された内容は、他事業者への参考事例としてエコマークウェブサイトで公表しますので、予めご承知おきください。</t>
    <rPh sb="3" eb="5">
      <t>ジョウキ</t>
    </rPh>
    <rPh sb="6" eb="7">
      <t>ア</t>
    </rPh>
    <rPh sb="11" eb="13">
      <t>キジュン</t>
    </rPh>
    <rPh sb="13" eb="15">
      <t>イガイ</t>
    </rPh>
    <rPh sb="16" eb="17">
      <t>ト</t>
    </rPh>
    <rPh sb="18" eb="19">
      <t>ク</t>
    </rPh>
    <rPh sb="29" eb="30">
      <t>タ</t>
    </rPh>
    <rPh sb="34" eb="36">
      <t>ドウトウ</t>
    </rPh>
    <rPh sb="36" eb="38">
      <t>イジョウ</t>
    </rPh>
    <rPh sb="44" eb="46">
      <t>シンサ</t>
    </rPh>
    <rPh sb="46" eb="49">
      <t>イインカイ</t>
    </rPh>
    <rPh sb="53" eb="55">
      <t>ハンダン</t>
    </rPh>
    <rPh sb="62" eb="64">
      <t>ゲンソク</t>
    </rPh>
    <rPh sb="107" eb="108">
      <t>アラカジ</t>
    </rPh>
    <rPh sb="110" eb="112">
      <t>ショウチ</t>
    </rPh>
    <phoneticPr fontId="1"/>
  </si>
  <si>
    <t>エコマーク表示</t>
    <rPh sb="5" eb="7">
      <t>ヒョウジ</t>
    </rPh>
    <phoneticPr fontId="1"/>
  </si>
  <si>
    <t>(12)</t>
    <phoneticPr fontId="1"/>
  </si>
  <si>
    <t>「プラスチックに係る資源循環の促進等に関する法律」における特定プラスチック使用製品(12 製品)に該当するプラスチック製品を提供する場合には、「特定プラスチック使用製品の使用の合理化」の「提供方法の工夫」または「製品の工夫」のいずれかの取り組みを行っている。</t>
    <phoneticPr fontId="1"/>
  </si>
  <si>
    <t>選択項目の適合箇所</t>
  </si>
  <si>
    <t>(p)</t>
    <phoneticPr fontId="1"/>
  </si>
  <si>
    <t>基準への適合状況(ポイント：p)</t>
    <rPh sb="0" eb="2">
      <t>キジュン</t>
    </rPh>
    <rPh sb="4" eb="6">
      <t>テキゴウ</t>
    </rPh>
    <rPh sb="6" eb="8">
      <t>ジョウキョウ</t>
    </rPh>
    <phoneticPr fontId="1"/>
  </si>
  <si>
    <t>p</t>
    <phoneticPr fontId="1"/>
  </si>
  <si>
    <t>適用される認定要件</t>
    <rPh sb="0" eb="2">
      <t>テキヨウ</t>
    </rPh>
    <rPh sb="5" eb="7">
      <t>ニンテイ</t>
    </rPh>
    <rPh sb="7" eb="9">
      <t>ヨウケン</t>
    </rPh>
    <phoneticPr fontId="1"/>
  </si>
  <si>
    <t>別紙</t>
    <rPh sb="0" eb="2">
      <t>ベッシ</t>
    </rPh>
    <phoneticPr fontId="1"/>
  </si>
  <si>
    <t>その他のポイント</t>
    <rPh sb="2" eb="3">
      <t>タ</t>
    </rPh>
    <phoneticPr fontId="1"/>
  </si>
  <si>
    <t>確認事項</t>
    <rPh sb="0" eb="2">
      <t>カクニン</t>
    </rPh>
    <rPh sb="2" eb="4">
      <t>ジコウ</t>
    </rPh>
    <phoneticPr fontId="1"/>
  </si>
  <si>
    <t>確認結果</t>
    <rPh sb="0" eb="2">
      <t>カクニン</t>
    </rPh>
    <rPh sb="2" eb="4">
      <t>ケッカ</t>
    </rPh>
    <phoneticPr fontId="1"/>
  </si>
  <si>
    <t>「環境法規等順守証明書」を確認</t>
    <rPh sb="1" eb="3">
      <t>カンキョウ</t>
    </rPh>
    <rPh sb="3" eb="5">
      <t>ホウキ</t>
    </rPh>
    <rPh sb="5" eb="6">
      <t>トウ</t>
    </rPh>
    <rPh sb="6" eb="8">
      <t>ジュンシュ</t>
    </rPh>
    <rPh sb="8" eb="11">
      <t>ショウメイショ</t>
    </rPh>
    <rPh sb="13" eb="15">
      <t>カクニン</t>
    </rPh>
    <phoneticPr fontId="1"/>
  </si>
  <si>
    <t>業務システム貼付用</t>
    <rPh sb="0" eb="2">
      <t>ギョウム</t>
    </rPh>
    <rPh sb="6" eb="8">
      <t>ハリツケ</t>
    </rPh>
    <rPh sb="8" eb="9">
      <t>ヨウ</t>
    </rPh>
    <phoneticPr fontId="1"/>
  </si>
  <si>
    <t>WEB(店舗独自の取り組み)貼付用</t>
    <rPh sb="14" eb="15">
      <t>ハ</t>
    </rPh>
    <rPh sb="15" eb="16">
      <t>ツ</t>
    </rPh>
    <rPh sb="16" eb="17">
      <t>ヨウ</t>
    </rPh>
    <phoneticPr fontId="1"/>
  </si>
  <si>
    <r>
      <rPr>
        <sz val="10"/>
        <color theme="1"/>
        <rFont val="ＭＳ ゴシック"/>
        <family val="3"/>
        <charset val="128"/>
      </rPr>
      <t>現地確認実施日：</t>
    </r>
    <r>
      <rPr>
        <sz val="10"/>
        <color theme="1"/>
        <rFont val="Arial"/>
        <family val="2"/>
      </rPr>
      <t>2023/11/8 13:30-15:10</t>
    </r>
    <rPh sb="0" eb="4">
      <t>ゲンチカクニン</t>
    </rPh>
    <rPh sb="4" eb="6">
      <t>ジッシ</t>
    </rPh>
    <rPh sb="6" eb="7">
      <t>ビ</t>
    </rPh>
    <phoneticPr fontId="1"/>
  </si>
  <si>
    <r>
      <rPr>
        <sz val="10"/>
        <color theme="1"/>
        <rFont val="ＭＳ ゴシック"/>
        <family val="3"/>
        <charset val="128"/>
      </rPr>
      <t>総務部管理グループ：</t>
    </r>
    <r>
      <rPr>
        <sz val="10"/>
        <color theme="1"/>
        <rFont val="Segoe UI Symbol"/>
        <family val="3"/>
      </rPr>
      <t>■■</t>
    </r>
    <r>
      <rPr>
        <sz val="10"/>
        <color theme="1"/>
        <rFont val="ＭＳ ゴシック"/>
        <family val="3"/>
        <charset val="128"/>
      </rPr>
      <t>様、他</t>
    </r>
    <r>
      <rPr>
        <sz val="10"/>
        <color theme="1"/>
        <rFont val="Arial"/>
        <family val="3"/>
      </rPr>
      <t>2</t>
    </r>
    <r>
      <rPr>
        <sz val="10"/>
        <color theme="1"/>
        <rFont val="Yu Gothic"/>
        <family val="3"/>
        <charset val="128"/>
      </rPr>
      <t>名</t>
    </r>
    <rPh sb="0" eb="2">
      <t>ソウム</t>
    </rPh>
    <rPh sb="2" eb="3">
      <t>ブ</t>
    </rPh>
    <rPh sb="3" eb="5">
      <t>カンリ</t>
    </rPh>
    <rPh sb="12" eb="13">
      <t>サマ</t>
    </rPh>
    <rPh sb="14" eb="15">
      <t>タ</t>
    </rPh>
    <rPh sb="16" eb="17">
      <t>メイ</t>
    </rPh>
    <phoneticPr fontId="1"/>
  </si>
  <si>
    <t>※2 証明書類は申請時にすべてご提出ください。枠内には提出する資料のタイトル名をご記載ください。</t>
    <rPh sb="3" eb="7">
      <t>ショウメイショルイ</t>
    </rPh>
    <rPh sb="8" eb="11">
      <t>シンセイジ</t>
    </rPh>
    <rPh sb="16" eb="18">
      <t>テイシュツ</t>
    </rPh>
    <rPh sb="23" eb="24">
      <t>ワク</t>
    </rPh>
    <rPh sb="24" eb="25">
      <t>ナイ</t>
    </rPh>
    <rPh sb="27" eb="29">
      <t>テイシュツ</t>
    </rPh>
    <rPh sb="31" eb="33">
      <t>シリョウ</t>
    </rPh>
    <rPh sb="38" eb="39">
      <t>メイ</t>
    </rPh>
    <rPh sb="41" eb="43">
      <t>キサイ</t>
    </rPh>
    <phoneticPr fontId="1"/>
  </si>
  <si>
    <r>
      <rPr>
        <sz val="14"/>
        <color theme="1"/>
        <rFont val="ＭＳ Ｐゴシック"/>
        <family val="3"/>
        <charset val="128"/>
      </rPr>
      <t>　エコマーク商品類型</t>
    </r>
    <r>
      <rPr>
        <sz val="14"/>
        <color theme="1"/>
        <rFont val="Arial"/>
        <family val="2"/>
      </rPr>
      <t>No.503</t>
    </r>
    <r>
      <rPr>
        <sz val="14"/>
        <color theme="1"/>
        <rFont val="ＭＳ Ｐゴシック"/>
        <family val="3"/>
        <charset val="128"/>
      </rPr>
      <t>「ホテル・旅館</t>
    </r>
    <r>
      <rPr>
        <sz val="14"/>
        <color theme="1"/>
        <rFont val="Arial"/>
        <family val="2"/>
      </rPr>
      <t>Version2</t>
    </r>
    <r>
      <rPr>
        <sz val="14"/>
        <color theme="1"/>
        <rFont val="ＭＳ Ｐゴシック"/>
        <family val="3"/>
        <charset val="128"/>
      </rPr>
      <t>」付属証明書</t>
    </r>
    <rPh sb="21" eb="23">
      <t>リョカン</t>
    </rPh>
    <phoneticPr fontId="1"/>
  </si>
  <si>
    <r>
      <rPr>
        <sz val="10.5"/>
        <color theme="1"/>
        <rFont val="ＭＳ Ｐゴシック"/>
        <family val="3"/>
        <charset val="128"/>
      </rPr>
      <t>本付属証明書は、エコマーク商品類型</t>
    </r>
    <r>
      <rPr>
        <sz val="10.5"/>
        <color theme="1"/>
        <rFont val="Arial"/>
        <family val="2"/>
      </rPr>
      <t>No.503</t>
    </r>
    <r>
      <rPr>
        <sz val="10.5"/>
        <color theme="1"/>
        <rFont val="ＭＳ Ｐゴシック"/>
        <family val="3"/>
        <charset val="128"/>
      </rPr>
      <t>「ホテル・旅館</t>
    </r>
    <r>
      <rPr>
        <sz val="10.5"/>
        <color theme="1"/>
        <rFont val="Arial"/>
        <family val="2"/>
      </rPr>
      <t>Version2</t>
    </r>
    <r>
      <rPr>
        <sz val="10.5"/>
        <color theme="1"/>
        <rFont val="ＭＳ Ｐゴシック"/>
        <family val="3"/>
        <charset val="128"/>
      </rPr>
      <t>」のエコマーク使用申込を行う際に、「エコマーク認定・使用申込書」（様式</t>
    </r>
    <r>
      <rPr>
        <sz val="10.5"/>
        <color theme="1"/>
        <rFont val="Arial"/>
        <family val="2"/>
      </rPr>
      <t>2</t>
    </r>
    <r>
      <rPr>
        <sz val="10.5"/>
        <color theme="1"/>
        <rFont val="ＭＳ Ｐゴシック"/>
        <family val="3"/>
        <charset val="128"/>
      </rPr>
      <t>）とともに提出してください。</t>
    </r>
    <rPh sb="28" eb="30">
      <t>リョカン</t>
    </rPh>
    <rPh sb="71" eb="73">
      <t>ヨウシキ</t>
    </rPh>
    <phoneticPr fontId="1"/>
  </si>
  <si>
    <t>年　　月　　日</t>
    <rPh sb="0" eb="1">
      <t>ネン</t>
    </rPh>
    <rPh sb="3" eb="4">
      <t>ガツ</t>
    </rPh>
    <rPh sb="6" eb="7">
      <t>ヒ</t>
    </rPh>
    <phoneticPr fontId="1"/>
  </si>
  <si>
    <r>
      <t>*</t>
    </r>
    <r>
      <rPr>
        <sz val="10.5"/>
        <color theme="1"/>
        <rFont val="ＭＳ Ｐゴシック"/>
        <family val="3"/>
        <charset val="128"/>
      </rPr>
      <t>申込単位は、</t>
    </r>
    <r>
      <rPr>
        <sz val="10.5"/>
        <color theme="1"/>
        <rFont val="Arial"/>
        <family val="2"/>
      </rPr>
      <t>1</t>
    </r>
    <r>
      <rPr>
        <sz val="10.5"/>
        <color theme="1"/>
        <rFont val="ＭＳ Ｐゴシック"/>
        <family val="3"/>
        <charset val="128"/>
      </rPr>
      <t>施設ごと、またはチェーンホテルなど共通の運営手法で運営されている複数施設ごととします。</t>
    </r>
    <rPh sb="8" eb="10">
      <t>シセツ</t>
    </rPh>
    <rPh sb="33" eb="35">
      <t>ウンエイ</t>
    </rPh>
    <phoneticPr fontId="1"/>
  </si>
  <si>
    <r>
      <t xml:space="preserve">3. </t>
    </r>
    <r>
      <rPr>
        <sz val="10"/>
        <color theme="1"/>
        <rFont val="ＭＳ Ｐゴシック"/>
        <family val="3"/>
        <charset val="128"/>
      </rPr>
      <t>共通の運営手法の複数施設をまとめて申し込む場合は、原則として、申込対象</t>
    </r>
    <r>
      <rPr>
        <sz val="10"/>
        <color rgb="FFFF0000"/>
        <rFont val="ＭＳ Ｐゴシック"/>
        <family val="3"/>
        <charset val="128"/>
      </rPr>
      <t>の施設全てで達成している基準項目のみ選択可能</t>
    </r>
    <r>
      <rPr>
        <sz val="10"/>
        <rFont val="ＭＳ Ｐゴシック"/>
        <family val="3"/>
        <charset val="128"/>
      </rPr>
      <t>です。ただし、共通の運営手法が一部施設で適用できない特別の理由がある場合は、その理由を説明する資料、文書などを提出いただき、審査します。なお、選択項目（</t>
    </r>
    <r>
      <rPr>
        <sz val="10"/>
        <rFont val="Arial"/>
        <family val="2"/>
      </rPr>
      <t>3</t>
    </r>
    <r>
      <rPr>
        <sz val="10"/>
        <rFont val="ＭＳ Ｐゴシック"/>
        <family val="3"/>
        <charset val="128"/>
      </rPr>
      <t>）（</t>
    </r>
    <r>
      <rPr>
        <sz val="10"/>
        <rFont val="Arial"/>
        <family val="2"/>
      </rPr>
      <t>4</t>
    </r>
    <r>
      <rPr>
        <sz val="10"/>
        <rFont val="ＭＳ Ｐゴシック"/>
        <family val="3"/>
        <charset val="128"/>
      </rPr>
      <t>）（</t>
    </r>
    <r>
      <rPr>
        <sz val="10"/>
        <rFont val="Arial"/>
        <family val="2"/>
      </rPr>
      <t>26</t>
    </r>
    <r>
      <rPr>
        <sz val="10"/>
        <rFont val="ＭＳ Ｐゴシック"/>
        <family val="3"/>
        <charset val="128"/>
      </rPr>
      <t>）（</t>
    </r>
    <r>
      <rPr>
        <sz val="10"/>
        <rFont val="Arial"/>
        <family val="2"/>
      </rPr>
      <t>56</t>
    </r>
    <r>
      <rPr>
        <sz val="10"/>
        <rFont val="ＭＳ Ｐゴシック"/>
        <family val="3"/>
        <charset val="128"/>
      </rPr>
      <t>）（</t>
    </r>
    <r>
      <rPr>
        <sz val="10"/>
        <rFont val="Arial"/>
        <family val="2"/>
      </rPr>
      <t>59</t>
    </r>
    <r>
      <rPr>
        <sz val="10"/>
        <rFont val="ＭＳ Ｐゴシック"/>
        <family val="3"/>
        <charset val="128"/>
      </rPr>
      <t>）（</t>
    </r>
    <r>
      <rPr>
        <sz val="10"/>
        <rFont val="Arial"/>
        <family val="2"/>
      </rPr>
      <t>60</t>
    </r>
    <r>
      <rPr>
        <sz val="10"/>
        <rFont val="ＭＳ Ｐゴシック"/>
        <family val="3"/>
        <charset val="128"/>
      </rPr>
      <t>）は、会社として適合していればポイントを付与します。</t>
    </r>
    <rPh sb="3" eb="5">
      <t>キョウツウ</t>
    </rPh>
    <rPh sb="6" eb="8">
      <t>ウンエイ</t>
    </rPh>
    <rPh sb="8" eb="10">
      <t>シュホウ</t>
    </rPh>
    <rPh sb="13" eb="15">
      <t>シセツ</t>
    </rPh>
    <rPh sb="34" eb="36">
      <t>モウシコミ</t>
    </rPh>
    <rPh sb="36" eb="38">
      <t>タイショウ</t>
    </rPh>
    <rPh sb="39" eb="41">
      <t>シセツ</t>
    </rPh>
    <rPh sb="41" eb="42">
      <t>スベ</t>
    </rPh>
    <rPh sb="44" eb="46">
      <t>タッセイ</t>
    </rPh>
    <rPh sb="50" eb="52">
      <t>キジュン</t>
    </rPh>
    <rPh sb="52" eb="54">
      <t>コウモク</t>
    </rPh>
    <rPh sb="56" eb="58">
      <t>センタク</t>
    </rPh>
    <rPh sb="58" eb="60">
      <t>カノウ</t>
    </rPh>
    <rPh sb="122" eb="124">
      <t>シンサ</t>
    </rPh>
    <rPh sb="131" eb="133">
      <t>センタク</t>
    </rPh>
    <rPh sb="133" eb="135">
      <t>コウモク</t>
    </rPh>
    <phoneticPr fontId="1"/>
  </si>
  <si>
    <t>下記のどちらかに該当する。</t>
    <rPh sb="0" eb="2">
      <t>カキ</t>
    </rPh>
    <rPh sb="8" eb="10">
      <t>ガイトウ</t>
    </rPh>
    <phoneticPr fontId="1"/>
  </si>
  <si>
    <t>●食事の提供を行う施設</t>
    <phoneticPr fontId="1"/>
  </si>
  <si>
    <t>●食事の提供を行わない（またはテナントのみが行う）</t>
    <phoneticPr fontId="1"/>
  </si>
  <si>
    <r>
      <rPr>
        <b/>
        <sz val="12"/>
        <color rgb="FFFF0000"/>
        <rFont val="ＭＳ Ｐゴシック"/>
        <family val="3"/>
        <charset val="128"/>
      </rPr>
      <t>適用される認定要件：</t>
    </r>
    <rPh sb="0" eb="2">
      <t>テキヨウ</t>
    </rPh>
    <rPh sb="5" eb="7">
      <t>ニンテイ</t>
    </rPh>
    <rPh sb="7" eb="9">
      <t>ヨウケン</t>
    </rPh>
    <phoneticPr fontId="1"/>
  </si>
  <si>
    <t>エコマークを施設内およびウェブサイトに表示します。</t>
  </si>
  <si>
    <t>を目途に</t>
    <rPh sb="1" eb="3">
      <t>メド</t>
    </rPh>
    <phoneticPr fontId="1"/>
  </si>
  <si>
    <t>年　　　月</t>
    <rPh sb="0" eb="1">
      <t>ネン</t>
    </rPh>
    <rPh sb="4" eb="5">
      <t>ガツ</t>
    </rPh>
    <phoneticPr fontId="1"/>
  </si>
  <si>
    <t>*1　認定の対象が”ホテルまたは旅館”であることがわかるように表示してください。また、複数施設で認定を取得した事業者がWEBなどでエコマークを表示する場合は、認定対象の範囲がわかるように明示してください。</t>
    <rPh sb="3" eb="5">
      <t>ニンテイ</t>
    </rPh>
    <rPh sb="6" eb="8">
      <t>タイショウ</t>
    </rPh>
    <rPh sb="16" eb="18">
      <t>リョカン</t>
    </rPh>
    <rPh sb="31" eb="33">
      <t>ヒョウジ</t>
    </rPh>
    <rPh sb="43" eb="45">
      <t>フクスウ</t>
    </rPh>
    <rPh sb="45" eb="47">
      <t>シセツ</t>
    </rPh>
    <rPh sb="48" eb="50">
      <t>ニンテイ</t>
    </rPh>
    <rPh sb="51" eb="53">
      <t>シュトク</t>
    </rPh>
    <phoneticPr fontId="1"/>
  </si>
  <si>
    <t>【　　　　　　　　　　　　　　　　　　　　　　　　　　　　　　　】　　　　　　　　　　　　　　　　</t>
    <phoneticPr fontId="1"/>
  </si>
  <si>
    <t>認定後は、エコマークを施設内およびウェブサイトに表示してください。
現時点で想定している表示媒体を選択してください。</t>
    <rPh sb="0" eb="2">
      <t>ニンテイ</t>
    </rPh>
    <rPh sb="2" eb="3">
      <t>ゴ</t>
    </rPh>
    <rPh sb="11" eb="13">
      <t>シセツ</t>
    </rPh>
    <rPh sb="13" eb="14">
      <t>ナイ</t>
    </rPh>
    <rPh sb="34" eb="37">
      <t>ゲンジテン</t>
    </rPh>
    <rPh sb="38" eb="40">
      <t>ソウテイ</t>
    </rPh>
    <rPh sb="44" eb="46">
      <t>ヒョウジ</t>
    </rPh>
    <rPh sb="46" eb="48">
      <t>バイタイ</t>
    </rPh>
    <rPh sb="49" eb="51">
      <t>センタク</t>
    </rPh>
    <phoneticPr fontId="1"/>
  </si>
  <si>
    <r>
      <rPr>
        <sz val="11"/>
        <color theme="1"/>
        <rFont val="ＭＳ Ｐゴシック"/>
        <family val="3"/>
        <charset val="128"/>
      </rPr>
      <t>項目</t>
    </r>
  </si>
  <si>
    <r>
      <t>5.</t>
    </r>
    <r>
      <rPr>
        <sz val="10"/>
        <color theme="1"/>
        <rFont val="ＭＳ Ｐゴシック"/>
        <family val="3"/>
        <charset val="128"/>
      </rPr>
      <t>新規施設などで実績を把握できない場合は、具体的な計画（実効性を裏付ける資料や文書など）を提出し、達成状況を後日報告することを条件に申請が可能です。</t>
    </r>
    <rPh sb="67" eb="69">
      <t>シンセイ</t>
    </rPh>
    <rPh sb="70" eb="72">
      <t>カノウ</t>
    </rPh>
    <phoneticPr fontId="1"/>
  </si>
  <si>
    <r>
      <t>4.</t>
    </r>
    <r>
      <rPr>
        <sz val="10"/>
        <color theme="1"/>
        <rFont val="ＭＳ Ｐゴシック"/>
        <family val="3"/>
        <charset val="128"/>
      </rPr>
      <t>設備の導入などについては、導入割合</t>
    </r>
    <r>
      <rPr>
        <sz val="10"/>
        <color theme="1"/>
        <rFont val="Arial"/>
        <family val="2"/>
      </rPr>
      <t>50%</t>
    </r>
    <r>
      <rPr>
        <sz val="10"/>
        <color theme="1"/>
        <rFont val="ＭＳ Ｐゴシック"/>
        <family val="3"/>
        <charset val="128"/>
      </rPr>
      <t>以上、単発の環境活動などについては、年に</t>
    </r>
    <r>
      <rPr>
        <sz val="10"/>
        <color theme="1"/>
        <rFont val="Arial"/>
        <family val="2"/>
      </rPr>
      <t>1</t>
    </r>
    <r>
      <rPr>
        <sz val="10"/>
        <color theme="1"/>
        <rFont val="ＭＳ Ｐゴシック"/>
        <family val="3"/>
        <charset val="128"/>
      </rPr>
      <t>回以上の継続的な実施を適合の目安とします。</t>
    </r>
    <rPh sb="2" eb="4">
      <t>セツビ</t>
    </rPh>
    <phoneticPr fontId="1"/>
  </si>
  <si>
    <r>
      <t xml:space="preserve">2. </t>
    </r>
    <r>
      <rPr>
        <sz val="10"/>
        <color theme="1"/>
        <rFont val="ＭＳ Ｐゴシック"/>
        <family val="3"/>
        <charset val="128"/>
      </rPr>
      <t>適合している項目番号の</t>
    </r>
    <r>
      <rPr>
        <sz val="10"/>
        <color theme="1"/>
        <rFont val="Arial"/>
        <family val="2"/>
      </rPr>
      <t xml:space="preserve"> </t>
    </r>
    <r>
      <rPr>
        <sz val="10"/>
        <color theme="1"/>
        <rFont val="ＭＳ Ｐゴシック"/>
        <family val="3"/>
        <charset val="128"/>
      </rPr>
      <t>「適合有無」欄の□にチェックしてください。また、その項目ごとに、基準を満たすことを証明できる資料・写真・説明文書などのご提出、または現地で実物をご提示のいずれかの□にチェックしてください。</t>
    </r>
    <rPh sb="3" eb="5">
      <t>テキゴウ</t>
    </rPh>
    <rPh sb="9" eb="11">
      <t>コウモク</t>
    </rPh>
    <rPh sb="11" eb="13">
      <t>バンゴウ</t>
    </rPh>
    <rPh sb="16" eb="18">
      <t>テキゴウ</t>
    </rPh>
    <rPh sb="18" eb="20">
      <t>ウム</t>
    </rPh>
    <rPh sb="21" eb="22">
      <t>ラン</t>
    </rPh>
    <rPh sb="41" eb="43">
      <t>コウモク</t>
    </rPh>
    <rPh sb="47" eb="49">
      <t>キジュン</t>
    </rPh>
    <rPh sb="56" eb="58">
      <t>ショウメイ</t>
    </rPh>
    <rPh sb="81" eb="83">
      <t>ゲンチ</t>
    </rPh>
    <rPh sb="88" eb="90">
      <t>テイジ</t>
    </rPh>
    <phoneticPr fontId="1"/>
  </si>
  <si>
    <r>
      <t xml:space="preserve">1. </t>
    </r>
    <r>
      <rPr>
        <sz val="10"/>
        <color theme="1"/>
        <rFont val="ＭＳ Ｐゴシック"/>
        <family val="3"/>
        <charset val="128"/>
      </rPr>
      <t>申込に関する必要事項を太枠内に記載または□にチェックしてください。</t>
    </r>
    <rPh sb="14" eb="16">
      <t>フトワク</t>
    </rPh>
    <rPh sb="16" eb="17">
      <t>ナイ</t>
    </rPh>
    <rPh sb="18" eb="20">
      <t>キサイ</t>
    </rPh>
    <phoneticPr fontId="1"/>
  </si>
  <si>
    <t>(65)</t>
    <phoneticPr fontId="1"/>
  </si>
  <si>
    <t>施設が行っている環境配慮の取り組みの情報を施設内またはウェブサイトなどで発信している。</t>
  </si>
  <si>
    <t>申込宿泊施設名
(ブランド名/チェーン名)</t>
    <rPh sb="2" eb="4">
      <t>シュクハク</t>
    </rPh>
    <rPh sb="4" eb="6">
      <t>シセツ</t>
    </rPh>
    <rPh sb="6" eb="7">
      <t>メイ</t>
    </rPh>
    <rPh sb="13" eb="14">
      <t>メイ</t>
    </rPh>
    <rPh sb="19" eb="20">
      <t>メイ</t>
    </rPh>
    <phoneticPr fontId="1"/>
  </si>
  <si>
    <t>申込者（会社名）</t>
    <phoneticPr fontId="1"/>
  </si>
  <si>
    <t>環境に配慮した観光（自然や歴史文化を保全に配慮しながら学ぶエコツアーまたは見学施設、国立公園内などにおける観光時の注意事項など）についての情報を提供している。</t>
  </si>
  <si>
    <t>環境に配慮した移動手段（自転車レンタル、カーシェアリング、電気自動車の充電スタンドなど） についての情報を提供している。</t>
  </si>
  <si>
    <t>環境をテーマとする催し物や施設内の見学会などを開催している。</t>
  </si>
  <si>
    <r>
      <t xml:space="preserve">環境に配慮した下記例のような食材を提供しており、それらの食材の配慮について利用者に説明、案内している。
</t>
    </r>
    <r>
      <rPr>
        <sz val="9"/>
        <color theme="1"/>
        <rFont val="ＭＳ Ｐゴシック"/>
        <family val="3"/>
        <charset val="128"/>
        <scheme val="minor"/>
      </rPr>
      <t>（例）・有機農産物、減・無農薬栽培農産物、減・無化学肥料栽培農産物またはそれらの加工品
・輸送時の環境負荷に配慮した食材（地産地消など）　
・GAP（Good Agricultural Practice:農業生産工程管理）認証を受けて生産された農畜産物
・エコラベル認証を受けた食材
・環境に配慮した養殖、飼育がされた食材
・食品リサイクルによる飼料（エコフィード） や肥料で育成した食材</t>
    </r>
    <phoneticPr fontId="1"/>
  </si>
  <si>
    <t>食べ残し削減のために、盛り付ける食器の形状や大きさの工夫、少量のメニューの提供、または利用者に食べ切りへの協力を促すステッカーやポスターの掲示などを行っている。</t>
  </si>
  <si>
    <t>使い捨てアメニティについて、「プラスチックに係る資源循環の促進等に関する法律」における「特定プラスチック使用製品の使用の合理化」の「提供方法の工夫」、および「製品の工夫」の両方の取り組みを行っている。</t>
  </si>
  <si>
    <t>客室の冷蔵庫または電気ポットの電源は、チェックアウト後は停止し、宿泊者自身が必要時に電源を入れるよう案内している。</t>
  </si>
  <si>
    <t>利用者に省エネルギーまたは節水を促す表示またはメッセージがある。（「当地の○○を守るお手伝いをしていただけることに感謝します」などの文言を添えると効果的）</t>
  </si>
  <si>
    <t>共有スペースおよびバックスペースは、禁煙（喫煙専用室の設置可）を実施し、客室は80%以上が禁煙室である。</t>
  </si>
  <si>
    <t>※1 *印(会社適合)を記した項目は、共通の運営手法の複数施設を一括申込する場合、会社として実施していればポイント付与。</t>
    <rPh sb="4" eb="5">
      <t>シルシ</t>
    </rPh>
    <rPh sb="6" eb="8">
      <t>カイシャ</t>
    </rPh>
    <rPh sb="8" eb="10">
      <t>テキゴウ</t>
    </rPh>
    <rPh sb="12" eb="13">
      <t>シル</t>
    </rPh>
    <rPh sb="15" eb="17">
      <t>コウモク</t>
    </rPh>
    <rPh sb="19" eb="21">
      <t>キョウツウ</t>
    </rPh>
    <rPh sb="22" eb="26">
      <t>ウンエイシュホウ</t>
    </rPh>
    <rPh sb="27" eb="29">
      <t>フクスウ</t>
    </rPh>
    <rPh sb="29" eb="31">
      <t>シセツ</t>
    </rPh>
    <rPh sb="32" eb="34">
      <t>イッカツ</t>
    </rPh>
    <rPh sb="34" eb="36">
      <t>モウシコ</t>
    </rPh>
    <rPh sb="38" eb="40">
      <t>バアイ</t>
    </rPh>
    <rPh sb="41" eb="43">
      <t>カイシャ</t>
    </rPh>
    <rPh sb="46" eb="48">
      <t>ジッシ</t>
    </rPh>
    <rPh sb="57" eb="59">
      <t>フヨ</t>
    </rPh>
    <phoneticPr fontId="1"/>
  </si>
  <si>
    <r>
      <rPr>
        <sz val="10"/>
        <rFont val="ＭＳ Ｐゴシック"/>
        <family val="3"/>
        <charset val="128"/>
      </rPr>
      <t>項目</t>
    </r>
  </si>
  <si>
    <t>(3)</t>
  </si>
  <si>
    <t>(14)</t>
  </si>
  <si>
    <t>(15)</t>
  </si>
  <si>
    <t>石鹸またはシャンプーなどに、詰め替えができるディスペンサーを使用している。</t>
  </si>
  <si>
    <t>客室スリッパが使い捨てではない。</t>
  </si>
  <si>
    <t>客室内でごみが分別できるごみ箱を使用している。</t>
  </si>
  <si>
    <t>客室ごとに個別の空調管理が可能である。</t>
  </si>
  <si>
    <t>客室において、退室時に鍵を抜くことによって電源が切れる装置がある。</t>
  </si>
  <si>
    <t>暖房便座や温水洗浄便座の節電機能を活用している。または、季節に応じて温水の温度を調節し、夏期や不使用時に便座の暖房機能を停止している。</t>
  </si>
  <si>
    <t>(2)</t>
    <phoneticPr fontId="1"/>
  </si>
  <si>
    <t>・1種類、導入している、または具体的な導入計画（時期、数量、種類など）がある</t>
    <phoneticPr fontId="1"/>
  </si>
  <si>
    <t>・2種類以上、導入している</t>
  </si>
  <si>
    <r>
      <t xml:space="preserve">客室のテレビ・冷蔵庫または個別空調機などに省エネルギータイプ[*]を導入している。
</t>
    </r>
    <r>
      <rPr>
        <sz val="9"/>
        <color theme="1"/>
        <rFont val="ＭＳ Ｐゴシック"/>
        <family val="3"/>
        <charset val="128"/>
        <scheme val="minor"/>
      </rPr>
      <t>[*]「省エネ法」で定める省エネ基準を達成した製品など。</t>
    </r>
    <phoneticPr fontId="1"/>
  </si>
  <si>
    <r>
      <t xml:space="preserve">客室の水栓、シャワー、トイレなどに節水機器[*]を導入している。
</t>
    </r>
    <r>
      <rPr>
        <sz val="9"/>
        <color theme="1"/>
        <rFont val="ＭＳ Ｐゴシック"/>
        <family val="3"/>
        <charset val="128"/>
        <scheme val="minor"/>
      </rPr>
      <t>[*]節水コマ、定流量弁、泡沫キャップ、流量調整弁、手元止水機構付シャワーヘッド、小流量吐水機構付シャワーヘッド、時間止め水栓、定量止め水栓、自動水栓、節湯水栓、洗浄水量6.5L以下の大便器、洗浄水量2L以下の小便器など。</t>
    </r>
    <phoneticPr fontId="1"/>
  </si>
  <si>
    <t>客室浴槽に、節水に資するような適正水位目安を表示している。</t>
  </si>
  <si>
    <t>(20)</t>
  </si>
  <si>
    <r>
      <t xml:space="preserve">客室で使用する消耗品や備品（トイレットペーパー、文具、食器、リネン類など）に、エコマーク商品などの環境配慮型製品[*]を使用している。
</t>
    </r>
    <r>
      <rPr>
        <sz val="9"/>
        <color theme="1"/>
        <rFont val="ＭＳ Ｐゴシック"/>
        <family val="3"/>
        <charset val="128"/>
        <scheme val="minor"/>
      </rPr>
      <t>[*]環境配慮型製品の例：リサイクル材料・植物由来プラスチック・間伐材・オーガニックコットンを使用した製品、森林認証などの環境ラベル認証を取得した製品など。</t>
    </r>
    <phoneticPr fontId="1"/>
  </si>
  <si>
    <t>ディスペンサーの写真</t>
    <rPh sb="8" eb="10">
      <t>シャシン</t>
    </rPh>
    <phoneticPr fontId="1"/>
  </si>
  <si>
    <t>客室スリッパの写真</t>
    <rPh sb="0" eb="2">
      <t>キャクシツ</t>
    </rPh>
    <rPh sb="7" eb="9">
      <t>シャシン</t>
    </rPh>
    <phoneticPr fontId="1"/>
  </si>
  <si>
    <t>客室ごみ箱の写真</t>
    <rPh sb="0" eb="2">
      <t>キャクシツ</t>
    </rPh>
    <rPh sb="4" eb="5">
      <t>バコ</t>
    </rPh>
    <rPh sb="6" eb="8">
      <t>シャシン</t>
    </rPh>
    <phoneticPr fontId="1"/>
  </si>
  <si>
    <t>個別空調の写真</t>
    <rPh sb="0" eb="2">
      <t>コベツ</t>
    </rPh>
    <rPh sb="2" eb="4">
      <t>クウチョウ</t>
    </rPh>
    <rPh sb="5" eb="7">
      <t>シャシン</t>
    </rPh>
    <phoneticPr fontId="1"/>
  </si>
  <si>
    <t>装置の写真</t>
    <rPh sb="0" eb="2">
      <t>ソウチ</t>
    </rPh>
    <rPh sb="3" eb="5">
      <t>シャシン</t>
    </rPh>
    <phoneticPr fontId="1"/>
  </si>
  <si>
    <t>社内マニュアル</t>
    <rPh sb="0" eb="2">
      <t>シャナイ</t>
    </rPh>
    <phoneticPr fontId="1"/>
  </si>
  <si>
    <t>適正水位表示の写真</t>
    <rPh sb="0" eb="2">
      <t>テキセイ</t>
    </rPh>
    <rPh sb="2" eb="4">
      <t>スイイ</t>
    </rPh>
    <rPh sb="4" eb="6">
      <t>ヒョウジ</t>
    </rPh>
    <rPh sb="7" eb="9">
      <t>シャシン</t>
    </rPh>
    <phoneticPr fontId="1"/>
  </si>
  <si>
    <t>環境配慮が記載されたカタログ・仕様書・発注書</t>
    <rPh sb="0" eb="2">
      <t>カンキョウ</t>
    </rPh>
    <rPh sb="2" eb="4">
      <t>ハイリョ</t>
    </rPh>
    <rPh sb="5" eb="7">
      <t>キサイ</t>
    </rPh>
    <rPh sb="15" eb="18">
      <t>シヨウショ</t>
    </rPh>
    <rPh sb="19" eb="22">
      <t>ハッチュウショ</t>
    </rPh>
    <phoneticPr fontId="1"/>
  </si>
  <si>
    <t>「提供方法の工夫」を示す案内・マニュアル、「製品の工夫」を示す製品資料</t>
    <rPh sb="1" eb="5">
      <t>テイキョウホウホウ</t>
    </rPh>
    <rPh sb="6" eb="8">
      <t>クフウ</t>
    </rPh>
    <rPh sb="10" eb="11">
      <t>シメ</t>
    </rPh>
    <rPh sb="12" eb="14">
      <t>アンナイ</t>
    </rPh>
    <rPh sb="22" eb="24">
      <t>セイヒン</t>
    </rPh>
    <rPh sb="25" eb="27">
      <t>クフウ</t>
    </rPh>
    <rPh sb="29" eb="30">
      <t>シメ</t>
    </rPh>
    <rPh sb="31" eb="33">
      <t>セイヒン</t>
    </rPh>
    <rPh sb="33" eb="35">
      <t>シリョウ</t>
    </rPh>
    <phoneticPr fontId="1"/>
  </si>
  <si>
    <t>チラシ、パンフレット</t>
  </si>
  <si>
    <t>案内掲示の写真、チラシ</t>
    <rPh sb="0" eb="2">
      <t>アンナイ</t>
    </rPh>
    <rPh sb="2" eb="4">
      <t>ケイジ</t>
    </rPh>
    <rPh sb="5" eb="7">
      <t>シャシン</t>
    </rPh>
    <phoneticPr fontId="1"/>
  </si>
  <si>
    <t>チラシ、当日の写真</t>
    <rPh sb="4" eb="6">
      <t>トウジツ</t>
    </rPh>
    <rPh sb="7" eb="9">
      <t>シャシン</t>
    </rPh>
    <phoneticPr fontId="1"/>
  </si>
  <si>
    <t>メニュー、広報物の写し</t>
    <rPh sb="5" eb="7">
      <t>コウホウ</t>
    </rPh>
    <rPh sb="7" eb="8">
      <t>ブツ</t>
    </rPh>
    <rPh sb="9" eb="10">
      <t>ウツ</t>
    </rPh>
    <phoneticPr fontId="1"/>
  </si>
  <si>
    <t>食器の写真、メニュー・掲示物の写し</t>
    <rPh sb="0" eb="2">
      <t>ショッキ</t>
    </rPh>
    <rPh sb="3" eb="5">
      <t>シャシン</t>
    </rPh>
    <rPh sb="11" eb="14">
      <t>ケイジブツ</t>
    </rPh>
    <rPh sb="15" eb="16">
      <t>ウツ</t>
    </rPh>
    <phoneticPr fontId="1"/>
  </si>
  <si>
    <t>案内の写真</t>
    <rPh sb="0" eb="2">
      <t>アンナイ</t>
    </rPh>
    <rPh sb="3" eb="5">
      <t>シャシン</t>
    </rPh>
    <phoneticPr fontId="1"/>
  </si>
  <si>
    <t>禁煙室の割合の計算式</t>
    <rPh sb="0" eb="2">
      <t>キンエン</t>
    </rPh>
    <rPh sb="2" eb="3">
      <t>シツ</t>
    </rPh>
    <rPh sb="4" eb="6">
      <t>ワリアイ</t>
    </rPh>
    <rPh sb="7" eb="9">
      <t>ケイサン</t>
    </rPh>
    <rPh sb="9" eb="10">
      <t>シキ</t>
    </rPh>
    <phoneticPr fontId="1"/>
  </si>
  <si>
    <t>取り組み内容がわかる資料や説明文書</t>
    <rPh sb="0" eb="1">
      <t>ト</t>
    </rPh>
    <rPh sb="2" eb="3">
      <t>ク</t>
    </rPh>
    <rPh sb="4" eb="6">
      <t>ナイヨウ</t>
    </rPh>
    <rPh sb="10" eb="12">
      <t>シリョウ</t>
    </rPh>
    <rPh sb="13" eb="15">
      <t>セツメイ</t>
    </rPh>
    <rPh sb="15" eb="17">
      <t>ブンショ</t>
    </rPh>
    <phoneticPr fontId="1"/>
  </si>
  <si>
    <r>
      <t>4-2.</t>
    </r>
    <r>
      <rPr>
        <b/>
        <sz val="12"/>
        <color theme="1"/>
        <rFont val="游ゴシック"/>
        <family val="2"/>
        <charset val="128"/>
      </rPr>
      <t>客室備品・設備の環境配慮</t>
    </r>
    <phoneticPr fontId="1"/>
  </si>
  <si>
    <r>
      <t>4-1.</t>
    </r>
    <r>
      <rPr>
        <b/>
        <sz val="12"/>
        <rFont val="游ゴシック"/>
        <family val="2"/>
        <charset val="128"/>
      </rPr>
      <t>おもてなしにおける環境配慮</t>
    </r>
    <rPh sb="13" eb="15">
      <t>カンキョウ</t>
    </rPh>
    <rPh sb="15" eb="17">
      <t>ハイリョ</t>
    </rPh>
    <phoneticPr fontId="1"/>
  </si>
  <si>
    <t>食品廃棄物の発生を抑制するために、食材の在庫や発注量の管理、予約数に合わせた調理量の調整などを行っている。</t>
  </si>
  <si>
    <t>(23)</t>
    <phoneticPr fontId="1"/>
  </si>
  <si>
    <r>
      <t>4-3.</t>
    </r>
    <r>
      <rPr>
        <b/>
        <sz val="12"/>
        <rFont val="游ゴシック"/>
        <family val="2"/>
        <charset val="128"/>
      </rPr>
      <t>廃棄物削減・リサイクル</t>
    </r>
    <phoneticPr fontId="1"/>
  </si>
  <si>
    <t>調理くずや食べ残しなどの食品廃棄物の発生内容および量を把握している。</t>
  </si>
  <si>
    <t>食品廃棄物の発生量が、客数一人あたり0.570kg以下である。</t>
  </si>
  <si>
    <t>食品廃棄物の再生利用または熱回収を行っている。（第三者に委託して行うことも可）</t>
  </si>
  <si>
    <t>食品廃棄物は、水切りや脱水化、または生ごみ処理機の利用などにより、減量化を行っている。</t>
  </si>
  <si>
    <t>使用後の客室アメニティや消耗品・備品は、客室外での再使用またはリサイクルを行っている。</t>
  </si>
  <si>
    <t>(25)</t>
    <phoneticPr fontId="1"/>
  </si>
  <si>
    <t>(11)-2</t>
    <phoneticPr fontId="1"/>
  </si>
  <si>
    <t>(11)-3</t>
    <phoneticPr fontId="1"/>
  </si>
  <si>
    <t>(22)-2</t>
    <phoneticPr fontId="1"/>
  </si>
  <si>
    <t>(22)-3</t>
    <phoneticPr fontId="1"/>
  </si>
  <si>
    <t>(33)-2</t>
    <phoneticPr fontId="1"/>
  </si>
  <si>
    <t>(33)-3</t>
    <phoneticPr fontId="1"/>
  </si>
  <si>
    <t>おもてなしにおける環境配慮</t>
    <rPh sb="9" eb="11">
      <t>カンキョウ</t>
    </rPh>
    <rPh sb="11" eb="13">
      <t>ハイリョ</t>
    </rPh>
    <phoneticPr fontId="1"/>
  </si>
  <si>
    <t>客室備品・設備の環境配慮</t>
    <rPh sb="0" eb="2">
      <t>キャクシツ</t>
    </rPh>
    <rPh sb="2" eb="4">
      <t>ビヒン</t>
    </rPh>
    <rPh sb="5" eb="7">
      <t>セツビ</t>
    </rPh>
    <rPh sb="8" eb="10">
      <t>カンキョウ</t>
    </rPh>
    <rPh sb="10" eb="12">
      <t>ハイリョ</t>
    </rPh>
    <phoneticPr fontId="1"/>
  </si>
  <si>
    <t>廃棄物削減・リサイクル</t>
    <phoneticPr fontId="1"/>
  </si>
  <si>
    <t>省エネルギー</t>
    <rPh sb="0" eb="1">
      <t>ショウ</t>
    </rPh>
    <phoneticPr fontId="1"/>
  </si>
  <si>
    <t>節水</t>
    <rPh sb="0" eb="2">
      <t>セッスイ</t>
    </rPh>
    <phoneticPr fontId="1"/>
  </si>
  <si>
    <t>施設運営における全般的な環境配慮</t>
    <rPh sb="0" eb="2">
      <t>シセツ</t>
    </rPh>
    <rPh sb="2" eb="4">
      <t>ウンエイ</t>
    </rPh>
    <rPh sb="8" eb="10">
      <t>ゼンパン</t>
    </rPh>
    <rPh sb="10" eb="11">
      <t>テキ</t>
    </rPh>
    <rPh sb="12" eb="14">
      <t>カンキョウ</t>
    </rPh>
    <rPh sb="14" eb="16">
      <t>ハイリョ</t>
    </rPh>
    <phoneticPr fontId="1"/>
  </si>
  <si>
    <t>在庫管理票、社内マニュアル</t>
    <rPh sb="0" eb="2">
      <t>ザイコ</t>
    </rPh>
    <rPh sb="2" eb="4">
      <t>カンリ</t>
    </rPh>
    <rPh sb="4" eb="5">
      <t>ヒョウ</t>
    </rPh>
    <rPh sb="6" eb="8">
      <t>シャナイ</t>
    </rPh>
    <phoneticPr fontId="1"/>
  </si>
  <si>
    <t>4種の廃出量・リサイクル処理量の1年程度のデータ</t>
    <rPh sb="1" eb="2">
      <t>シュ</t>
    </rPh>
    <rPh sb="3" eb="4">
      <t>ハイ</t>
    </rPh>
    <rPh sb="4" eb="5">
      <t>シュツ</t>
    </rPh>
    <rPh sb="5" eb="6">
      <t>リョウ</t>
    </rPh>
    <rPh sb="12" eb="14">
      <t>ショリ</t>
    </rPh>
    <rPh sb="14" eb="15">
      <t>リョウ</t>
    </rPh>
    <rPh sb="17" eb="18">
      <t>ネン</t>
    </rPh>
    <rPh sb="18" eb="20">
      <t>テイド</t>
    </rPh>
    <phoneticPr fontId="1"/>
  </si>
  <si>
    <t xml:space="preserve">食品リサイクル法の定期報告書の写し、または食品廃棄物の発生量のデータ
</t>
    <rPh sb="0" eb="2">
      <t>ショクヒン</t>
    </rPh>
    <rPh sb="7" eb="8">
      <t>ホウ</t>
    </rPh>
    <rPh sb="9" eb="11">
      <t>テイキ</t>
    </rPh>
    <rPh sb="11" eb="14">
      <t>ホウコクショ</t>
    </rPh>
    <rPh sb="15" eb="16">
      <t>ウツ</t>
    </rPh>
    <rPh sb="21" eb="23">
      <t>ショクヒン</t>
    </rPh>
    <rPh sb="23" eb="26">
      <t>ハイキブツ</t>
    </rPh>
    <rPh sb="27" eb="29">
      <t>ハッセイ</t>
    </rPh>
    <rPh sb="29" eb="30">
      <t>リョウ</t>
    </rPh>
    <phoneticPr fontId="1"/>
  </si>
  <si>
    <t>客数1人あたりの発生量の計算式</t>
    <phoneticPr fontId="1"/>
  </si>
  <si>
    <t>再生利用量・熱回収量のデータ、処理委託契約書</t>
    <rPh sb="0" eb="2">
      <t>サイセイ</t>
    </rPh>
    <rPh sb="2" eb="4">
      <t>リヨウ</t>
    </rPh>
    <rPh sb="4" eb="5">
      <t>リョウ</t>
    </rPh>
    <rPh sb="6" eb="7">
      <t>ネツ</t>
    </rPh>
    <rPh sb="7" eb="9">
      <t>カイシュウ</t>
    </rPh>
    <rPh sb="9" eb="10">
      <t>リョウ</t>
    </rPh>
    <rPh sb="15" eb="19">
      <t>ショリイタク</t>
    </rPh>
    <rPh sb="19" eb="22">
      <t>ケイヤクショ</t>
    </rPh>
    <phoneticPr fontId="1"/>
  </si>
  <si>
    <t>証明書類(例)</t>
    <phoneticPr fontId="1"/>
  </si>
  <si>
    <r>
      <t>提出書類</t>
    </r>
    <r>
      <rPr>
        <vertAlign val="superscript"/>
        <sz val="10"/>
        <color rgb="FFFF0000"/>
        <rFont val="ＭＳ Ｐゴシック"/>
        <family val="3"/>
        <charset val="128"/>
      </rPr>
      <t>※2</t>
    </r>
    <rPh sb="0" eb="2">
      <t>テイシュツ</t>
    </rPh>
    <rPh sb="2" eb="4">
      <t>ショルイ</t>
    </rPh>
    <phoneticPr fontId="1"/>
  </si>
  <si>
    <t>エネルギー（電気、ガスなど）の使用量把握と前年度比較を行い、削減に取り組んでいる。かつ、建物の延べ床面積（エネルギー消費量の管轄外となるテナントを除く。屋内駐車場は含む。）あたりの年間エネルギー消費量が、2.8GJ/m2以下、または省エネ法のベンチマーク制度のAクラス以上であること。それを満たさない場合は、2010年度の年間エネルギー消費量に対して10%以上削減されていること（稼働率を加味してもよい[*]）。</t>
    <phoneticPr fontId="1"/>
  </si>
  <si>
    <t xml:space="preserve"> 施設内（客室、パブリックスペース、バックスペースなど）における不使用室の空調停止および消灯のルールを、関係する従業員に掲示物やマニュアルなどでわかりやすく示して実行している。</t>
  </si>
  <si>
    <t>(34)</t>
    <phoneticPr fontId="1"/>
  </si>
  <si>
    <t>熱源、照明、空調関係の機器が効率よく動くように、マニュアルや記録簿を作成して定期的なメンテナンスを行っている（別表1）。</t>
  </si>
  <si>
    <t>室温の設定温度を適正値に定めている。また、チェックアウト後は、客室の設定温度を適正値に戻している。セントラル空調の場合は、室温の適正値が保てる範囲で、夏期は冷水出口設定温度を高めに、冬期は温水出口設定温度を低めに調整している。</t>
  </si>
  <si>
    <t>エネルギー消費量に関する国や地方公共団体などのベンチマーク制度で平均より上位のクラスにある。</t>
  </si>
  <si>
    <t>熱源・熱搬送設備の省エネルギーにつながる運用改善を行っている（別表2）。</t>
  </si>
  <si>
    <t>社内マニュアル、写真</t>
    <rPh sb="0" eb="2">
      <t>シャナイ</t>
    </rPh>
    <rPh sb="8" eb="10">
      <t>シャシン</t>
    </rPh>
    <phoneticPr fontId="1"/>
  </si>
  <si>
    <t>箸、コップ、おしぼり、またはテーブルナプキンなどについて、使い捨て製品を使用していない。もしくは、使い捨てであっても間伐材などの環境に配慮した材料を使用しているか、使用後に回収してリサイクルを行っている。</t>
    <phoneticPr fontId="1"/>
  </si>
  <si>
    <t>箸、コップ、おしぼり、テーブルナプキンなどのいずれか1つ以上の取り組みを示す説明資料</t>
    <rPh sb="28" eb="30">
      <t>イジョウ</t>
    </rPh>
    <rPh sb="31" eb="32">
      <t>ト</t>
    </rPh>
    <rPh sb="33" eb="34">
      <t>ク</t>
    </rPh>
    <rPh sb="36" eb="37">
      <t>シメ</t>
    </rPh>
    <rPh sb="38" eb="40">
      <t>セツメイ</t>
    </rPh>
    <rPh sb="40" eb="42">
      <t>シリョウ</t>
    </rPh>
    <phoneticPr fontId="1"/>
  </si>
  <si>
    <t>食材の納入時に通い箱、再使用可能な容器・パレットなどを使用している。</t>
    <phoneticPr fontId="1"/>
  </si>
  <si>
    <t>パレット、通い箱の写真</t>
    <rPh sb="5" eb="6">
      <t>カヨ</t>
    </rPh>
    <rPh sb="7" eb="8">
      <t>バコ</t>
    </rPh>
    <rPh sb="9" eb="11">
      <t>シャシン</t>
    </rPh>
    <phoneticPr fontId="1"/>
  </si>
  <si>
    <t>リターナブルびんに入った飲料、または個包装されていないバター、ジャム、砂糖類の調達などにより、食品の容器包装を削減している。</t>
    <phoneticPr fontId="1"/>
  </si>
  <si>
    <t>リターナブルびん、個包装されていないバター、ジャム、砂糖類などのいずれか1つ以上の写真・説明文</t>
    <rPh sb="9" eb="10">
      <t>コ</t>
    </rPh>
    <rPh sb="10" eb="12">
      <t>ホウソウ</t>
    </rPh>
    <rPh sb="26" eb="28">
      <t>サトウ</t>
    </rPh>
    <rPh sb="28" eb="29">
      <t>ルイ</t>
    </rPh>
    <rPh sb="41" eb="43">
      <t>シャシン</t>
    </rPh>
    <rPh sb="44" eb="46">
      <t>セツメイ</t>
    </rPh>
    <rPh sb="46" eb="47">
      <t>ブン</t>
    </rPh>
    <phoneticPr fontId="1"/>
  </si>
  <si>
    <t>エネルギー効率の高い熱源設備を導入している（別表3）。または、具体的な導入計画（時期、数量、種類など）がある。</t>
  </si>
  <si>
    <t>再生可能エネルギーまたは未利用エネルギーの使用あるいは設備導入を行っている（別表4）。または、具体的な導入計画（時期、数量、種類など）がある。</t>
  </si>
  <si>
    <t>建物の断熱化を行っている（別表5）。または、具体的な導入計画（時期、数量、種類など）がある。</t>
  </si>
  <si>
    <t>空調・換気設備の省エネルギーにつながる運用改善を行っている。（別表6）</t>
  </si>
  <si>
    <t>エネルギー効率の高い空調・換気設備を導入している（別表7）。または、具体的な導入計画（時期、数量、種類など）がある。</t>
  </si>
  <si>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</si>
  <si>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</si>
  <si>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</si>
  <si>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</si>
  <si>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</si>
  <si>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</si>
  <si>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</si>
  <si>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</si>
  <si>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</si>
  <si>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</si>
  <si>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</si>
  <si>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(46)-1</t>
    <phoneticPr fontId="1"/>
  </si>
  <si>
    <t>(46)-2</t>
    <phoneticPr fontId="1"/>
  </si>
  <si>
    <t>(46)-3</t>
    <phoneticPr fontId="1"/>
  </si>
  <si>
    <t>省エネ法の定期報告書写しとベンチマーク該当クラス、または
月別エネルギー使用量の前年との比較表と延べ床面積あたり年間消費量の計算式</t>
    <rPh sb="0" eb="1">
      <t>ショウ</t>
    </rPh>
    <rPh sb="3" eb="4">
      <t>ホウ</t>
    </rPh>
    <rPh sb="5" eb="7">
      <t>テイキ</t>
    </rPh>
    <rPh sb="7" eb="10">
      <t>ホウコクショ</t>
    </rPh>
    <rPh sb="10" eb="11">
      <t>ウツ</t>
    </rPh>
    <rPh sb="19" eb="21">
      <t>ガイトウ</t>
    </rPh>
    <rPh sb="29" eb="31">
      <t>ツキベツ</t>
    </rPh>
    <rPh sb="36" eb="39">
      <t>シヨウリョウ</t>
    </rPh>
    <rPh sb="40" eb="42">
      <t>ゼンネン</t>
    </rPh>
    <rPh sb="44" eb="46">
      <t>ヒカク</t>
    </rPh>
    <rPh sb="46" eb="47">
      <t>ヒョウ</t>
    </rPh>
    <rPh sb="48" eb="49">
      <t>ノ</t>
    </rPh>
    <rPh sb="50" eb="53">
      <t>ユカメンセキ</t>
    </rPh>
    <rPh sb="56" eb="58">
      <t>ネンカン</t>
    </rPh>
    <rPh sb="58" eb="61">
      <t>ショウヒリョウ</t>
    </rPh>
    <rPh sb="62" eb="64">
      <t>ケイサン</t>
    </rPh>
    <rPh sb="64" eb="65">
      <t>シキ</t>
    </rPh>
    <phoneticPr fontId="1"/>
  </si>
  <si>
    <t>掲示物または社内マニュアルの写し</t>
    <rPh sb="0" eb="3">
      <t>ケイジブツ</t>
    </rPh>
    <rPh sb="6" eb="8">
      <t>シャナイ</t>
    </rPh>
    <rPh sb="14" eb="15">
      <t>ウツ</t>
    </rPh>
    <phoneticPr fontId="1"/>
  </si>
  <si>
    <t>社内マニュアル・記録簿の写し</t>
    <rPh sb="0" eb="2">
      <t>シャナイ</t>
    </rPh>
    <rPh sb="8" eb="11">
      <t>キロクボ</t>
    </rPh>
    <rPh sb="12" eb="13">
      <t>ウツ</t>
    </rPh>
    <phoneticPr fontId="1"/>
  </si>
  <si>
    <t>社内マニュアルの該当箇所の写し</t>
    <rPh sb="0" eb="2">
      <t>シャナイ</t>
    </rPh>
    <rPh sb="8" eb="10">
      <t>ガイトウ</t>
    </rPh>
    <rPh sb="10" eb="12">
      <t>カショ</t>
    </rPh>
    <rPh sb="13" eb="14">
      <t>ウツ</t>
    </rPh>
    <phoneticPr fontId="1"/>
  </si>
  <si>
    <t>設備の運用マニュアル</t>
    <rPh sb="0" eb="2">
      <t>セツビ</t>
    </rPh>
    <rPh sb="3" eb="5">
      <t>ウンヨウ</t>
    </rPh>
    <phoneticPr fontId="1"/>
  </si>
  <si>
    <t>LEDランプまたはLED照明器具を導入している。または、具体的な導入計画（時期、数量、種類など）がある。</t>
    <phoneticPr fontId="1"/>
  </si>
  <si>
    <t>LEDの導入数(率)を示す資料</t>
    <rPh sb="4" eb="6">
      <t>ドウニュウ</t>
    </rPh>
    <rPh sb="6" eb="7">
      <t>スウ</t>
    </rPh>
    <rPh sb="8" eb="9">
      <t>リツ</t>
    </rPh>
    <rPh sb="11" eb="12">
      <t>シメ</t>
    </rPh>
    <rPh sb="13" eb="15">
      <t>シリョウ</t>
    </rPh>
    <phoneticPr fontId="1"/>
  </si>
  <si>
    <t>(その他分)</t>
    <phoneticPr fontId="1"/>
  </si>
  <si>
    <t>○表示可
×表示不可</t>
    <rPh sb="1" eb="3">
      <t>ヒョウジ</t>
    </rPh>
    <rPh sb="3" eb="4">
      <t>カ</t>
    </rPh>
    <rPh sb="6" eb="10">
      <t>ヒョウジフカ</t>
    </rPh>
    <phoneticPr fontId="1"/>
  </si>
  <si>
    <t>水の使用量の把握と前年度比較を行い、削減に取り組んでいる。</t>
  </si>
  <si>
    <t>(47)</t>
    <phoneticPr fontId="1"/>
  </si>
  <si>
    <t>(48)</t>
    <phoneticPr fontId="1"/>
  </si>
  <si>
    <t>(54)-1</t>
    <phoneticPr fontId="1"/>
  </si>
  <si>
    <t>(54)-2</t>
  </si>
  <si>
    <t>(54)-3</t>
  </si>
  <si>
    <t>洗い物や掃除など水を使用する際の節水を、関係する従業員に掲示物やマニュアルなどでわかりやすく示して実行している。</t>
  </si>
  <si>
    <t>連泊の際に、寝装具やタオル類の交換の有無を宿泊客が選択できる仕組みがある。</t>
  </si>
  <si>
    <t>給排水設備を効率よく使用できるように、マニュアルや記録簿を作成してメンテナンスを行っている。（給排水設備の水圧・水量の再調整・適正化、漏水の点検、浄化槽の点検など）</t>
  </si>
  <si>
    <r>
      <t xml:space="preserve">共用スペース（大浴場・館内トイレなど）またはバックスペース（厨房など）において、水栓、シャワー、便器、食器洗浄機などに、節水機器[*]を導入している。
</t>
    </r>
    <r>
      <rPr>
        <sz val="9"/>
        <color theme="1"/>
        <rFont val="ＭＳ Ｐゴシック"/>
        <family val="3"/>
        <charset val="128"/>
        <scheme val="minor"/>
      </rPr>
      <t>[*] 節水コマ、定流量弁、泡沫キャップ、流量調整弁、手元止水機構付シャワーヘッド、小流量吐水機構付シャワーヘッド、時間止め水栓、定量止め水栓、自動水栓、節湯水栓、洗浄水量6.5L以下の大便器、洗浄水量2L以下の小便器、小便器用流量制御付き自動洗浄装置、取扱説明書などに節水型であることが明記された食器洗浄機など。</t>
    </r>
    <phoneticPr fontId="1"/>
  </si>
  <si>
    <t>排水の浄化利用（中水利用）を行っている。</t>
  </si>
  <si>
    <t>雨水を利用している。（雨水貯留タンク、雨水によるトイレ洗浄など）</t>
  </si>
  <si>
    <t>水の月別使用量の前年との比較表</t>
    <rPh sb="0" eb="1">
      <t>ミズ</t>
    </rPh>
    <phoneticPr fontId="1"/>
  </si>
  <si>
    <t>掲示物・社内マニュアルの写し</t>
    <rPh sb="0" eb="3">
      <t>ケイジブツ</t>
    </rPh>
    <rPh sb="4" eb="6">
      <t>シャナイ</t>
    </rPh>
    <rPh sb="12" eb="13">
      <t>ウツ</t>
    </rPh>
    <phoneticPr fontId="1"/>
  </si>
  <si>
    <t>節水型であることが記載された取扱説明書及び導入箇所(数・割合)を示す資料</t>
    <rPh sb="26" eb="27">
      <t>カズ</t>
    </rPh>
    <rPh sb="28" eb="30">
      <t>ワリアイ</t>
    </rPh>
    <rPh sb="32" eb="33">
      <t>シメ</t>
    </rPh>
    <rPh sb="34" eb="36">
      <t>シリョウ</t>
    </rPh>
    <phoneticPr fontId="1"/>
  </si>
  <si>
    <t>施設が該当する環境法規等を順守している。（環境法規等には、地方公共団体の条例も含む）</t>
  </si>
  <si>
    <t>(55)</t>
    <phoneticPr fontId="1"/>
  </si>
  <si>
    <t>(61)</t>
  </si>
  <si>
    <t>環境方針を定め、それを達成するための環境目標および計画の実施状況を確認し、継続的に改善する体制を整備している。</t>
  </si>
  <si>
    <t>施設で実施している環境活動について従業員へ周知し、業務の改善が必要な場合は指導を行っている。</t>
  </si>
  <si>
    <t>周辺地域の清掃活動を行っている。</t>
  </si>
  <si>
    <t>敷地内または周辺地域で、緑地や生き物の生息地の整備、自然保護活動などを行っている。</t>
  </si>
  <si>
    <t>地方公共団体や地域団体、NGO、自然保護団体などが行う環境活動（キャンペーン、イベントなどを含む）に協力または寄付（募金）をしている。</t>
  </si>
  <si>
    <r>
      <t xml:space="preserve">事務所やバックスペースで使用する消耗品、施設で使用する耐久消費財・サービスのいずれかに、エコマーク商品などの環境配慮型製品・サービス[*]を使用している。
</t>
    </r>
    <r>
      <rPr>
        <sz val="9"/>
        <color theme="1"/>
        <rFont val="ＭＳ Ｐゴシック"/>
        <family val="3"/>
        <charset val="128"/>
        <scheme val="minor"/>
      </rPr>
      <t>　（例）・事務用品　・トイレットペーパー、ティッシュペーパー  ・建材、内装材　・家具　・制服　・送迎車、社用車 　・サービス（外注する印刷、害虫防除、クリーニング、自動車整備など）　・その他
[*] 環境配慮型製品・サービスの例：リサイクル材料・植物由来プラスチック・間伐材を使用した製品、森林認証などの環境ラベル認証を取得した製品、ホルムアルデヒドなどのVOCを削減した建材・内装材・家具、電気自動車・ハイブリッド自動車・低公害車、環境省「グリーン購入法」の基準を満たすサービス、環境ラベル認証を取得したサービス、環境配慮型製品を使用して提供されるサービスなど。</t>
    </r>
    <r>
      <rPr>
        <sz val="10"/>
        <color theme="1"/>
        <rFont val="ＭＳ Ｐゴシック"/>
        <family val="3"/>
        <charset val="128"/>
        <scheme val="minor"/>
      </rPr>
      <t xml:space="preserve">
</t>
    </r>
    <phoneticPr fontId="1"/>
  </si>
  <si>
    <t>(62)</t>
  </si>
  <si>
    <t>(63)</t>
  </si>
  <si>
    <t>(64)-1</t>
    <phoneticPr fontId="1"/>
  </si>
  <si>
    <t>(64)-2</t>
  </si>
  <si>
    <t>(64)-3</t>
  </si>
  <si>
    <r>
      <t>防虫・殺虫剤、芳香消臭剤などのエアゾール製品、塗料、接着剤または洗剤に、低VOC（揮発性有機化合物）製品[*]あるいは環境に配慮された原材料の製品[**]を使用している。また、従業員はこれらを適正量を守って使用している。</t>
    </r>
    <r>
      <rPr>
        <sz val="11"/>
        <color theme="1"/>
        <rFont val="ＭＳ Ｐゴシック"/>
        <family val="2"/>
        <charset val="128"/>
        <scheme val="minor"/>
      </rPr>
      <t xml:space="preserve">
</t>
    </r>
    <r>
      <rPr>
        <sz val="9"/>
        <color theme="1"/>
        <rFont val="ＭＳ Ｐゴシック"/>
        <family val="3"/>
        <charset val="128"/>
        <scheme val="minor"/>
      </rPr>
      <t>[*] エアゾール製品：霧吹き式、ポンプ式、定量型バルブ式、圧縮ガス使用　塗料・接着剤：非トルエン・キシレン製品、ホルムアルデヒド不使用製品、F☆☆☆☆製品、水性製品、日本接着剤工業会4VOC基準適合品など。
[**] 持続可能性に配慮した植物油脂を使用した製品、廃食用油を使用した製品など。</t>
    </r>
    <rPh sb="100" eb="101">
      <t>マモ</t>
    </rPh>
    <phoneticPr fontId="1"/>
  </si>
  <si>
    <r>
      <t>その他</t>
    </r>
    <r>
      <rPr>
        <vertAlign val="superscript"/>
        <sz val="10"/>
        <color theme="1"/>
        <rFont val="ＭＳ Ｐゴシック"/>
        <family val="3"/>
        <charset val="128"/>
        <scheme val="minor"/>
      </rPr>
      <t xml:space="preserve">※3  
</t>
    </r>
    <r>
      <rPr>
        <sz val="9"/>
        <color theme="1"/>
        <rFont val="ＭＳ Ｐゴシック"/>
        <family val="3"/>
        <charset val="128"/>
        <scheme val="minor"/>
      </rPr>
      <t xml:space="preserve">下記に記載してください。(1つにつき1ポイント、最大3つまで)
</t>
    </r>
    <r>
      <rPr>
        <sz val="10"/>
        <color theme="1"/>
        <rFont val="ＭＳ Ｐゴシック"/>
        <family val="3"/>
        <charset val="128"/>
        <scheme val="minor"/>
      </rPr>
      <t xml:space="preserve">
</t>
    </r>
    <r>
      <rPr>
        <sz val="9"/>
        <color theme="1"/>
        <rFont val="ＭＳ Ｐゴシック"/>
        <family val="3"/>
        <charset val="128"/>
        <scheme val="minor"/>
      </rPr>
      <t>*施設内売店での環境に配慮した商品販売や簡易包装の励行、環境や自然の大切さについて啓発する書籍・パンフレットなどの設置、食べ物の嗜好など利用者の要望に応じた食事提供による食べ残し削減、施設の環境活動に関するアンケートの実施など。</t>
    </r>
    <phoneticPr fontId="1"/>
  </si>
  <si>
    <r>
      <t>その他</t>
    </r>
    <r>
      <rPr>
        <vertAlign val="superscript"/>
        <sz val="10"/>
        <color theme="1"/>
        <rFont val="ＭＳ Ｐゴシック"/>
        <family val="3"/>
        <charset val="128"/>
        <scheme val="minor"/>
      </rPr>
      <t>※3</t>
    </r>
    <r>
      <rPr>
        <sz val="10"/>
        <color theme="1"/>
        <rFont val="ＭＳ Ｐゴシック"/>
        <family val="3"/>
        <charset val="128"/>
        <scheme val="minor"/>
      </rPr>
      <t xml:space="preserve">
</t>
    </r>
    <r>
      <rPr>
        <sz val="9"/>
        <color theme="1"/>
        <rFont val="ＭＳ Ｐゴシック"/>
        <family val="3"/>
        <charset val="128"/>
        <scheme val="minor"/>
      </rPr>
      <t xml:space="preserve">下記に記載してください。(1つにつき1ポイント、最大3つまで)
</t>
    </r>
    <r>
      <rPr>
        <sz val="10"/>
        <color theme="1"/>
        <rFont val="ＭＳ Ｐゴシック"/>
        <family val="3"/>
        <charset val="128"/>
        <scheme val="minor"/>
      </rPr>
      <t xml:space="preserve">
</t>
    </r>
    <r>
      <rPr>
        <sz val="9"/>
        <color theme="1"/>
        <rFont val="ＭＳ Ｐゴシック"/>
        <family val="3"/>
        <charset val="128"/>
        <scheme val="minor"/>
      </rPr>
      <t>*客室備品・設備の長期使用の取り組みなど。</t>
    </r>
    <phoneticPr fontId="1"/>
  </si>
  <si>
    <t>(22)-1</t>
    <phoneticPr fontId="1"/>
  </si>
  <si>
    <t>(33)-1</t>
    <phoneticPr fontId="1"/>
  </si>
  <si>
    <t>(11)-1</t>
    <phoneticPr fontId="1"/>
  </si>
  <si>
    <r>
      <t>その他</t>
    </r>
    <r>
      <rPr>
        <vertAlign val="superscript"/>
        <sz val="10"/>
        <color theme="1"/>
        <rFont val="ＭＳ Ｐゴシック"/>
        <family val="3"/>
        <charset val="128"/>
        <scheme val="minor"/>
      </rPr>
      <t xml:space="preserve">※3    </t>
    </r>
    <r>
      <rPr>
        <sz val="10"/>
        <color theme="1"/>
        <rFont val="ＭＳ Ｐゴシック"/>
        <family val="3"/>
        <charset val="128"/>
        <scheme val="minor"/>
      </rPr>
      <t xml:space="preserve">別表8
</t>
    </r>
    <r>
      <rPr>
        <sz val="9"/>
        <color theme="1"/>
        <rFont val="ＭＳ Ｐゴシック"/>
        <family val="3"/>
        <charset val="128"/>
        <scheme val="minor"/>
      </rPr>
      <t xml:space="preserve">  下記に記載してください。(1つにつき1ポイント、最大3つまで)</t>
    </r>
    <phoneticPr fontId="1"/>
  </si>
  <si>
    <r>
      <t>その他</t>
    </r>
    <r>
      <rPr>
        <vertAlign val="superscript"/>
        <sz val="10"/>
        <color theme="1"/>
        <rFont val="ＭＳ Ｐゴシック"/>
        <family val="3"/>
        <charset val="128"/>
        <scheme val="minor"/>
      </rPr>
      <t>※3</t>
    </r>
    <r>
      <rPr>
        <sz val="10"/>
        <color theme="1"/>
        <rFont val="ＭＳ Ｐゴシック"/>
        <family val="3"/>
        <charset val="128"/>
        <scheme val="minor"/>
      </rPr>
      <t xml:space="preserve">
</t>
    </r>
    <r>
      <rPr>
        <sz val="9"/>
        <color theme="1"/>
        <rFont val="ＭＳ Ｐゴシック"/>
        <family val="3"/>
        <charset val="128"/>
        <scheme val="minor"/>
      </rPr>
      <t>下記に記載してください。(1つにつき1ポイント、最大3つまで)
* 共用トイレにおける擬音装置の設置など。</t>
    </r>
    <phoneticPr fontId="1"/>
  </si>
  <si>
    <r>
      <t>その他</t>
    </r>
    <r>
      <rPr>
        <vertAlign val="superscript"/>
        <sz val="10"/>
        <color theme="1"/>
        <rFont val="ＭＳ Ｐゴシック"/>
        <family val="3"/>
        <charset val="128"/>
        <scheme val="minor"/>
      </rPr>
      <t>※3</t>
    </r>
    <r>
      <rPr>
        <sz val="10"/>
        <color theme="1"/>
        <rFont val="ＭＳ Ｐゴシック"/>
        <family val="3"/>
        <charset val="128"/>
        <scheme val="minor"/>
      </rPr>
      <t xml:space="preserve">
</t>
    </r>
    <r>
      <rPr>
        <sz val="9"/>
        <color theme="1"/>
        <rFont val="ＭＳ Ｐゴシック"/>
        <family val="3"/>
        <charset val="128"/>
        <scheme val="minor"/>
      </rPr>
      <t>下記に記載してください。(1つにつき1ポイント、最大3つまで)
*ペーパーレスの取り組みなど。</t>
    </r>
    <phoneticPr fontId="1"/>
  </si>
  <si>
    <r>
      <t>その他</t>
    </r>
    <r>
      <rPr>
        <vertAlign val="superscript"/>
        <sz val="10"/>
        <color theme="1"/>
        <rFont val="ＭＳ Ｐゴシック"/>
        <family val="3"/>
        <charset val="128"/>
        <scheme val="minor"/>
      </rPr>
      <t>※3</t>
    </r>
    <r>
      <rPr>
        <sz val="10"/>
        <color theme="1"/>
        <rFont val="ＭＳ Ｐゴシック"/>
        <family val="3"/>
        <charset val="128"/>
        <scheme val="minor"/>
      </rPr>
      <t xml:space="preserve">
</t>
    </r>
    <r>
      <rPr>
        <sz val="9"/>
        <color theme="1"/>
        <rFont val="ＭＳ Ｐゴシック"/>
        <family val="3"/>
        <charset val="128"/>
        <scheme val="minor"/>
      </rPr>
      <t>下記に記載してください。(1つにつき1ポイント、最大3つまで)
* カーボンオフセットの実施、グリーン電力証書の購入、RE100への加盟、国連の「持続可能な開発目標（SDGs）」に関する取り組み方針の設定、従業員の環境意識の啓発につながる取り組みなど。</t>
    </r>
    <phoneticPr fontId="1"/>
  </si>
  <si>
    <t>記入表1</t>
    <rPh sb="0" eb="2">
      <t>キニュウ</t>
    </rPh>
    <rPh sb="2" eb="3">
      <t>ヒョウ</t>
    </rPh>
    <phoneticPr fontId="1"/>
  </si>
  <si>
    <t>ISO、エコアクション21等の認定証の写し、または環境方針、環境目標、実施計画、実施状況の確認・改善を行う体制が記載された文書</t>
    <rPh sb="13" eb="14">
      <t>ナド</t>
    </rPh>
    <rPh sb="15" eb="17">
      <t>ニンテイ</t>
    </rPh>
    <rPh sb="17" eb="18">
      <t>ショウ</t>
    </rPh>
    <rPh sb="19" eb="20">
      <t>ウツ</t>
    </rPh>
    <rPh sb="25" eb="27">
      <t>カンキョウ</t>
    </rPh>
    <rPh sb="27" eb="29">
      <t>ホウシン</t>
    </rPh>
    <rPh sb="30" eb="32">
      <t>カンキョウ</t>
    </rPh>
    <rPh sb="32" eb="34">
      <t>モクヒョウ</t>
    </rPh>
    <rPh sb="35" eb="37">
      <t>ジッシ</t>
    </rPh>
    <rPh sb="37" eb="39">
      <t>ケイカク</t>
    </rPh>
    <rPh sb="40" eb="42">
      <t>ジッシ</t>
    </rPh>
    <rPh sb="42" eb="44">
      <t>ジョウキョウ</t>
    </rPh>
    <rPh sb="45" eb="47">
      <t>カクニン</t>
    </rPh>
    <rPh sb="48" eb="50">
      <t>カイゼン</t>
    </rPh>
    <rPh sb="51" eb="52">
      <t>オコナ</t>
    </rPh>
    <rPh sb="53" eb="55">
      <t>タイセイ</t>
    </rPh>
    <rPh sb="56" eb="58">
      <t>キサイ</t>
    </rPh>
    <rPh sb="61" eb="63">
      <t>ブンショ</t>
    </rPh>
    <phoneticPr fontId="1"/>
  </si>
  <si>
    <t>環境活動の従業員への周知、改善指導を行っていることを示す資料</t>
    <rPh sb="0" eb="4">
      <t>カンキョウカツドウ</t>
    </rPh>
    <rPh sb="5" eb="8">
      <t>ジュウギョウイン</t>
    </rPh>
    <rPh sb="10" eb="12">
      <t>シュウチ</t>
    </rPh>
    <rPh sb="13" eb="15">
      <t>カイゼン</t>
    </rPh>
    <rPh sb="15" eb="17">
      <t>シドウ</t>
    </rPh>
    <rPh sb="18" eb="19">
      <t>オコナ</t>
    </rPh>
    <rPh sb="26" eb="27">
      <t>シメ</t>
    </rPh>
    <rPh sb="28" eb="30">
      <t>シリョウ</t>
    </rPh>
    <phoneticPr fontId="1"/>
  </si>
  <si>
    <t>活動頻度、内容が確認できす資料</t>
    <rPh sb="0" eb="2">
      <t>カツドウ</t>
    </rPh>
    <rPh sb="2" eb="4">
      <t>ヒンド</t>
    </rPh>
    <rPh sb="5" eb="7">
      <t>ナイヨウ</t>
    </rPh>
    <rPh sb="8" eb="10">
      <t>カクニン</t>
    </rPh>
    <rPh sb="13" eb="15">
      <t>シリョウ</t>
    </rPh>
    <phoneticPr fontId="1"/>
  </si>
  <si>
    <t>協力内容、頻度が確認できる資料</t>
    <rPh sb="0" eb="2">
      <t>キョウリョク</t>
    </rPh>
    <rPh sb="2" eb="4">
      <t>ナイヨウ</t>
    </rPh>
    <rPh sb="5" eb="7">
      <t>ヒンド</t>
    </rPh>
    <rPh sb="8" eb="10">
      <t>カクニン</t>
    </rPh>
    <rPh sb="13" eb="15">
      <t>シリョウ</t>
    </rPh>
    <phoneticPr fontId="1"/>
  </si>
  <si>
    <t>境配慮が記載されたカタログ・仕様書・発注書</t>
    <rPh sb="0" eb="1">
      <t>サカイ</t>
    </rPh>
    <rPh sb="1" eb="3">
      <t>ハイリョ</t>
    </rPh>
    <rPh sb="4" eb="6">
      <t>キサイ</t>
    </rPh>
    <rPh sb="14" eb="16">
      <t>シヨウ</t>
    </rPh>
    <rPh sb="16" eb="17">
      <t>ショ</t>
    </rPh>
    <rPh sb="18" eb="21">
      <t>ハッチュウショ</t>
    </rPh>
    <phoneticPr fontId="1"/>
  </si>
  <si>
    <r>
      <t xml:space="preserve">4-4. </t>
    </r>
    <r>
      <rPr>
        <b/>
        <sz val="12"/>
        <rFont val="游ゴシック"/>
        <family val="2"/>
        <charset val="128"/>
      </rPr>
      <t>省エネルギー</t>
    </r>
    <rPh sb="5" eb="6">
      <t>ショウ</t>
    </rPh>
    <phoneticPr fontId="1"/>
  </si>
  <si>
    <r>
      <t xml:space="preserve">4-5. </t>
    </r>
    <r>
      <rPr>
        <b/>
        <sz val="12"/>
        <rFont val="游ゴシック"/>
        <family val="2"/>
        <charset val="128"/>
      </rPr>
      <t>節水</t>
    </r>
    <rPh sb="5" eb="7">
      <t>セッスイ</t>
    </rPh>
    <phoneticPr fontId="1"/>
  </si>
  <si>
    <r>
      <t xml:space="preserve">4-6. </t>
    </r>
    <r>
      <rPr>
        <b/>
        <sz val="12"/>
        <rFont val="ＭＳ Ｐゴシック"/>
        <family val="3"/>
        <charset val="128"/>
      </rPr>
      <t>施設運営における全般的な環境配慮</t>
    </r>
    <rPh sb="5" eb="7">
      <t>シセツ</t>
    </rPh>
    <rPh sb="7" eb="9">
      <t>ウンエイ</t>
    </rPh>
    <rPh sb="13" eb="15">
      <t>ゼンパン</t>
    </rPh>
    <rPh sb="15" eb="16">
      <t>テキ</t>
    </rPh>
    <rPh sb="17" eb="19">
      <t>カンキョウ</t>
    </rPh>
    <rPh sb="19" eb="21">
      <t>ハイリョ</t>
    </rPh>
    <phoneticPr fontId="1"/>
  </si>
  <si>
    <t>取り組みの情報を発信している部分の写し</t>
    <rPh sb="0" eb="1">
      <t>ト</t>
    </rPh>
    <rPh sb="2" eb="3">
      <t>ク</t>
    </rPh>
    <rPh sb="5" eb="7">
      <t>ジョウホウ</t>
    </rPh>
    <rPh sb="8" eb="10">
      <t>ハッシン</t>
    </rPh>
    <rPh sb="14" eb="16">
      <t>ブブン</t>
    </rPh>
    <rPh sb="17" eb="18">
      <t>ウツ</t>
    </rPh>
    <phoneticPr fontId="1"/>
  </si>
  <si>
    <t>(65)で提出</t>
    <rPh sb="5" eb="7">
      <t>テイシュツ</t>
    </rPh>
    <phoneticPr fontId="1"/>
  </si>
  <si>
    <t>該当製品の省エネ基準達成率（☆の数）が確認できる資料、および導入数(割合)を示す資料
または導入計画書</t>
    <rPh sb="0" eb="2">
      <t>ガイトウ</t>
    </rPh>
    <rPh sb="2" eb="4">
      <t>セイヒン</t>
    </rPh>
    <rPh sb="5" eb="6">
      <t>ショウ</t>
    </rPh>
    <rPh sb="8" eb="10">
      <t>キジュン</t>
    </rPh>
    <rPh sb="10" eb="13">
      <t>タッセイリツ</t>
    </rPh>
    <rPh sb="16" eb="17">
      <t>カズ</t>
    </rPh>
    <rPh sb="19" eb="21">
      <t>カクニン</t>
    </rPh>
    <rPh sb="24" eb="26">
      <t>シリョウ</t>
    </rPh>
    <rPh sb="30" eb="33">
      <t>ドウニュウカズ</t>
    </rPh>
    <rPh sb="34" eb="36">
      <t>ワリアイ</t>
    </rPh>
    <rPh sb="38" eb="39">
      <t>シメ</t>
    </rPh>
    <rPh sb="40" eb="42">
      <t>シリョウ</t>
    </rPh>
    <rPh sb="46" eb="48">
      <t>ドウニュウ</t>
    </rPh>
    <rPh sb="48" eb="50">
      <t>ケイカク</t>
    </rPh>
    <rPh sb="50" eb="51">
      <t>ショ</t>
    </rPh>
    <phoneticPr fontId="1"/>
  </si>
  <si>
    <t>節水型であることが記載された取扱説明書および導入数(割合)を示す資料
または導入計画書</t>
    <rPh sb="0" eb="2">
      <t>セッスイ</t>
    </rPh>
    <rPh sb="2" eb="3">
      <t>ガタ</t>
    </rPh>
    <rPh sb="9" eb="11">
      <t>キサイ</t>
    </rPh>
    <rPh sb="14" eb="16">
      <t>トリアツカイ</t>
    </rPh>
    <rPh sb="16" eb="19">
      <t>セツメイショ</t>
    </rPh>
    <rPh sb="22" eb="24">
      <t>ドウニュウ</t>
    </rPh>
    <rPh sb="24" eb="25">
      <t>カズ</t>
    </rPh>
    <rPh sb="26" eb="28">
      <t>ワリアイ</t>
    </rPh>
    <rPh sb="30" eb="31">
      <t>シメ</t>
    </rPh>
    <rPh sb="32" eb="34">
      <t>シリョウ</t>
    </rPh>
    <phoneticPr fontId="1"/>
  </si>
  <si>
    <t>再使用を示す写真、社内マニュアル、リサイクル量のデータ</t>
    <rPh sb="0" eb="3">
      <t>サイシヨウ</t>
    </rPh>
    <rPh sb="4" eb="5">
      <t>シメ</t>
    </rPh>
    <rPh sb="6" eb="8">
      <t>シャシン</t>
    </rPh>
    <rPh sb="9" eb="11">
      <t>シャナイ</t>
    </rPh>
    <rPh sb="22" eb="23">
      <t>リョウ</t>
    </rPh>
    <phoneticPr fontId="1"/>
  </si>
  <si>
    <t>該当するクラスを示す資料</t>
    <rPh sb="0" eb="2">
      <t>ガイトウ</t>
    </rPh>
    <rPh sb="8" eb="9">
      <t>シメ</t>
    </rPh>
    <rPh sb="10" eb="12">
      <t>シリョウ</t>
    </rPh>
    <phoneticPr fontId="1"/>
  </si>
  <si>
    <t>設備の概要・高効率であることを示す資料、または導入計画書</t>
    <rPh sb="0" eb="2">
      <t>セツビ</t>
    </rPh>
    <rPh sb="3" eb="5">
      <t>ガイヨウ</t>
    </rPh>
    <rPh sb="15" eb="16">
      <t>シメ</t>
    </rPh>
    <rPh sb="17" eb="19">
      <t>シリョウ</t>
    </rPh>
    <rPh sb="23" eb="25">
      <t>ドウニュウ</t>
    </rPh>
    <rPh sb="25" eb="27">
      <t>ケイカク</t>
    </rPh>
    <rPh sb="27" eb="28">
      <t>ショ</t>
    </rPh>
    <phoneticPr fontId="1"/>
  </si>
  <si>
    <t>設備の資料または導入計画書</t>
    <rPh sb="0" eb="2">
      <t>セツビ</t>
    </rPh>
    <rPh sb="3" eb="5">
      <t>シリョウ</t>
    </rPh>
    <rPh sb="8" eb="13">
      <t>ドウニュウケイカクショ</t>
    </rPh>
    <phoneticPr fontId="1"/>
  </si>
  <si>
    <t>設備の概要を示す資料</t>
    <rPh sb="6" eb="7">
      <t>シメ</t>
    </rPh>
    <rPh sb="8" eb="10">
      <t>シリョウ</t>
    </rPh>
    <phoneticPr fontId="1"/>
  </si>
  <si>
    <t>使用している低VOC製品、あるいは環境に配慮された原材料の製品の概要、およびそれらの適正量を守って使用していることを示す文書</t>
    <rPh sb="0" eb="2">
      <t>シヨウ</t>
    </rPh>
    <rPh sb="29" eb="31">
      <t>セイヒン</t>
    </rPh>
    <rPh sb="32" eb="34">
      <t>ガイヨウ</t>
    </rPh>
    <rPh sb="42" eb="44">
      <t>テキセイ</t>
    </rPh>
    <rPh sb="44" eb="45">
      <t>リョウ</t>
    </rPh>
    <rPh sb="46" eb="47">
      <t>マモ</t>
    </rPh>
    <rPh sb="49" eb="51">
      <t>シヨウ</t>
    </rPh>
    <rPh sb="58" eb="59">
      <t>シメ</t>
    </rPh>
    <rPh sb="60" eb="62">
      <t>ブンショ</t>
    </rPh>
    <phoneticPr fontId="1"/>
  </si>
  <si>
    <t>機器の内容・導入箇所が確認できる資料</t>
    <rPh sb="0" eb="2">
      <t>キキ</t>
    </rPh>
    <rPh sb="3" eb="5">
      <t>ナイヨウ</t>
    </rPh>
    <rPh sb="11" eb="13">
      <t>カクニン</t>
    </rPh>
    <rPh sb="16" eb="18">
      <t>シリョウ</t>
    </rPh>
    <phoneticPr fontId="1"/>
  </si>
  <si>
    <t/>
  </si>
  <si>
    <t>合　計（認定要件：必須8項目+</t>
    <rPh sb="9" eb="11">
      <t>ヒッス</t>
    </rPh>
    <rPh sb="12" eb="14">
      <t>コウモク</t>
    </rPh>
    <phoneticPr fontId="1"/>
  </si>
  <si>
    <t>上表のうち、「環境に関する独自の取り組み(その他)」として申請した項目一覧は以下の通りです。</t>
    <phoneticPr fontId="1"/>
  </si>
  <si>
    <r>
      <t xml:space="preserve">紙類（コピー用紙、新聞、雑誌、ダンボール）、PETボトル、飲料缶、ガラスびんの4種を分別し、リサイクルしている。
</t>
    </r>
    <r>
      <rPr>
        <sz val="9"/>
        <color theme="1"/>
        <rFont val="ＭＳ Ｐゴシック"/>
        <family val="3"/>
        <charset val="128"/>
      </rPr>
      <t xml:space="preserve">
※本項ではサーマルリサイクルもリサイクルに含める。
</t>
    </r>
    <rPh sb="59" eb="61">
      <t>ホンコウ</t>
    </rPh>
    <rPh sb="79" eb="80">
      <t>フク</t>
    </rPh>
    <phoneticPr fontId="1"/>
  </si>
  <si>
    <r>
      <t xml:space="preserve">冷凍・冷蔵機器や空調機器などについて、ノンフロンまたは地球温暖化係数の低い[*]フロン製品を導入している。または、具体的な導入計画（時期、数量、種類など）がある。　　
</t>
    </r>
    <r>
      <rPr>
        <sz val="9"/>
        <color theme="1"/>
        <rFont val="ＭＳ Ｐゴシック"/>
        <family val="3"/>
        <charset val="128"/>
        <scheme val="minor"/>
      </rPr>
      <t>※本項ではノンフロンの小型冷蔵庫は対象外とする。</t>
    </r>
    <r>
      <rPr>
        <sz val="10"/>
        <color theme="1"/>
        <rFont val="ＭＳ Ｐゴシック"/>
        <family val="3"/>
        <charset val="128"/>
        <scheme val="minor"/>
      </rPr>
      <t xml:space="preserve">
</t>
    </r>
    <r>
      <rPr>
        <sz val="9"/>
        <color theme="1"/>
        <rFont val="ＭＳ Ｐゴシック"/>
        <family val="3"/>
        <charset val="128"/>
        <scheme val="minor"/>
      </rPr>
      <t>[*] 導入時点での従来品と比較して、地球温暖化係数が低いことが確認できていること。</t>
    </r>
    <rPh sb="85" eb="86">
      <t>ホン</t>
    </rPh>
    <rPh sb="95" eb="100">
      <t>コガタレイゾウコ</t>
    </rPh>
    <rPh sb="101" eb="104">
      <t>タイショウガイ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</si>
</sst>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quot;点&quot;"/>
    <numFmt numFmtId="177" formatCode="0_ &quot;ポイント&quot;"/>
    <numFmt numFmtId="178" formatCode="&quot;(&quot;General\ &quot;ポイント)&quot;"/>
    <numFmt numFmtId="179" formatCode="[$-F800]dddd\,\ mmmm\ dd\,\ yyyy"/>
  </numFmts>
  <fonts count="91">
    <font>
      <sz val="11"/>
      <color theme="1"/>
      <name val="ＭＳ Ｐゴシック"/>
      <family val="2"/>
      <charset val="128"/>
      <scheme val="minor"/>
    </font>
    <font>
      <sz val="6"/>
      <name val="ＭＳ Ｐゴシック"/>
      <family val="2"/>
      <charset val="128"/>
      <scheme val="minor"/>
    </font>
    <font>
      <sz val="8"/>
      <color theme="1"/>
      <name val="ＭＳ Ｐゴシック"/>
      <family val="3"/>
      <charset val="128"/>
    </font>
    <font>
      <sz val="9"/>
      <color rgb="FF000000"/>
      <name val="MS UI Gothic"/>
      <family val="3"/>
      <charset val="128"/>
    </font>
    <font>
      <b/>
      <sz val="12"/>
      <color theme="1"/>
      <name val="ＭＳ Ｐゴシック"/>
      <family val="3"/>
      <charset val="128"/>
    </font>
    <font>
      <sz val="10.5"/>
      <color theme="1"/>
      <name val="ＭＳ Ｐゴシック"/>
      <family val="3"/>
      <charset val="128"/>
    </font>
    <font>
      <sz val="10"/>
      <color theme="1"/>
      <name val="ＭＳ Ｐゴシック"/>
      <family val="3"/>
      <charset val="128"/>
    </font>
    <font>
      <b/>
      <sz val="10"/>
      <color rgb="FFFF0000"/>
      <name val="ＭＳ Ｐゴシック"/>
      <family val="3"/>
      <charset val="128"/>
    </font>
    <font>
      <b/>
      <sz val="10"/>
      <color rgb="FF3333FF"/>
      <name val="ＭＳ Ｐゴシック"/>
      <family val="3"/>
      <charset val="128"/>
    </font>
    <font>
      <sz val="11"/>
      <color theme="1"/>
      <name val="Arial"/>
      <family val="2"/>
    </font>
    <font>
      <sz val="10.5"/>
      <color theme="1"/>
      <name val="Arial"/>
      <family val="2"/>
    </font>
    <font>
      <sz val="10"/>
      <color theme="1"/>
      <name val="Arial"/>
      <family val="2"/>
    </font>
    <font>
      <b/>
      <sz val="10"/>
      <color theme="1"/>
      <name val="Arial"/>
      <family val="2"/>
    </font>
    <font>
      <b/>
      <sz val="10"/>
      <color rgb="FFFF0000"/>
      <name val="Arial"/>
      <family val="2"/>
    </font>
    <font>
      <b/>
      <sz val="12"/>
      <color theme="1"/>
      <name val="Arial"/>
      <family val="2"/>
    </font>
    <font>
      <sz val="9"/>
      <color theme="1"/>
      <name val="ＭＳ Ｐゴシック"/>
      <family val="3"/>
      <charset val="128"/>
    </font>
    <font>
      <sz val="10"/>
      <color theme="1"/>
      <name val="ＭＳ Ｐゴシック"/>
      <family val="3"/>
      <charset val="128"/>
      <scheme val="minor"/>
    </font>
    <font>
      <sz val="10"/>
      <name val="ＭＳ Ｐゴシック"/>
      <family val="3"/>
      <charset val="128"/>
    </font>
    <font>
      <sz val="14"/>
      <color theme="1"/>
      <name val="Arial"/>
      <family val="2"/>
    </font>
    <font>
      <sz val="10"/>
      <name val="Arial"/>
      <family val="2"/>
    </font>
    <font>
      <sz val="14"/>
      <color theme="1"/>
      <name val="ＭＳ Ｐゴシック"/>
      <family val="3"/>
      <charset val="128"/>
    </font>
    <font>
      <vertAlign val="superscript"/>
      <sz val="10"/>
      <color theme="1"/>
      <name val="ＭＳ Ｐゴシック"/>
      <family val="3"/>
      <charset val="128"/>
    </font>
    <font>
      <vertAlign val="superscript"/>
      <sz val="10"/>
      <color theme="1"/>
      <name val="ＭＳ Ｐゴシック"/>
      <family val="3"/>
      <charset val="128"/>
      <scheme val="minor"/>
    </font>
    <font>
      <b/>
      <sz val="10"/>
      <color rgb="FF0000FF"/>
      <name val="Arial"/>
      <family val="2"/>
    </font>
    <font>
      <sz val="10"/>
      <color theme="1"/>
      <name val="ＭＳ Ｐゴシック"/>
      <family val="2"/>
      <charset val="128"/>
      <scheme val="minor"/>
    </font>
    <font>
      <sz val="11"/>
      <name val="ＭＳ Ｐゴシック"/>
      <family val="3"/>
      <charset val="128"/>
    </font>
    <font>
      <u/>
      <sz val="11"/>
      <color theme="10"/>
      <name val="ＭＳ Ｐゴシック"/>
      <family val="2"/>
      <charset val="128"/>
      <scheme val="minor"/>
    </font>
    <font>
      <sz val="10"/>
      <name val="ＭＳ Ｐゴシック"/>
      <family val="3"/>
      <charset val="128"/>
      <scheme val="minor"/>
    </font>
    <font>
      <sz val="10"/>
      <color theme="0" tint="-0.34998626667073579"/>
      <name val="Arial"/>
      <family val="2"/>
    </font>
    <font>
      <sz val="11"/>
      <color theme="0" tint="-0.34998626667073579"/>
      <name val="Arial"/>
      <family val="2"/>
    </font>
    <font>
      <sz val="11"/>
      <name val="ＭＳ Ｐゴシック"/>
      <family val="2"/>
      <charset val="128"/>
      <scheme val="minor"/>
    </font>
    <font>
      <sz val="10"/>
      <color rgb="FFFF0000"/>
      <name val="ＭＳ Ｐゴシック"/>
      <family val="3"/>
      <charset val="128"/>
    </font>
    <font>
      <sz val="14"/>
      <color theme="1"/>
      <name val="Arial"/>
      <family val="3"/>
      <charset val="128"/>
    </font>
    <font>
      <sz val="10.5"/>
      <color theme="1"/>
      <name val="Arial"/>
      <family val="3"/>
      <charset val="128"/>
    </font>
    <font>
      <sz val="11"/>
      <name val="Arial"/>
      <family val="2"/>
    </font>
    <font>
      <sz val="10"/>
      <color theme="1"/>
      <name val="Arial"/>
      <family val="2"/>
      <charset val="128"/>
    </font>
    <font>
      <sz val="10"/>
      <color rgb="FFFF0000"/>
      <name val="Arial"/>
      <family val="2"/>
    </font>
    <font>
      <sz val="10"/>
      <color theme="1"/>
      <name val="ＭＳ Ｐゴシック"/>
      <family val="3"/>
      <charset val="128"/>
      <scheme val="major"/>
    </font>
    <font>
      <b/>
      <sz val="12"/>
      <color theme="1"/>
      <name val="ＭＳ 明朝"/>
      <family val="1"/>
      <charset val="128"/>
    </font>
    <font>
      <sz val="10"/>
      <color theme="1"/>
      <name val="ＭＳ 明朝"/>
      <family val="1"/>
      <charset val="128"/>
    </font>
    <font>
      <b/>
      <sz val="10"/>
      <color rgb="FFFF0000"/>
      <name val="ＭＳ 明朝"/>
      <family val="1"/>
      <charset val="128"/>
    </font>
    <font>
      <u/>
      <sz val="11"/>
      <color theme="0" tint="-0.34998626667073579"/>
      <name val="ＭＳ 明朝"/>
      <family val="1"/>
      <charset val="128"/>
    </font>
    <font>
      <sz val="11"/>
      <color theme="0" tint="-0.34998626667073579"/>
      <name val="ＭＳ 明朝"/>
      <family val="1"/>
      <charset val="128"/>
    </font>
    <font>
      <sz val="10"/>
      <color theme="0" tint="-0.34998626667073579"/>
      <name val="ＭＳ 明朝"/>
      <family val="1"/>
      <charset val="128"/>
    </font>
    <font>
      <sz val="10"/>
      <color rgb="FFFF0000"/>
      <name val="ＭＳ 明朝"/>
      <family val="1"/>
      <charset val="128"/>
    </font>
    <font>
      <sz val="10"/>
      <name val="ＭＳ 明朝"/>
      <family val="1"/>
      <charset val="128"/>
    </font>
    <font>
      <b/>
      <sz val="10"/>
      <color theme="1"/>
      <name val="ＭＳ 明朝"/>
      <family val="1"/>
      <charset val="128"/>
    </font>
    <font>
      <b/>
      <sz val="10"/>
      <color theme="0" tint="-0.34998626667073579"/>
      <name val="ＭＳ 明朝"/>
      <family val="1"/>
      <charset val="128"/>
    </font>
    <font>
      <sz val="11"/>
      <name val="ＭＳ 明朝"/>
      <family val="1"/>
      <charset val="128"/>
    </font>
    <font>
      <sz val="11"/>
      <color theme="1"/>
      <name val="ＭＳ 明朝"/>
      <family val="1"/>
      <charset val="128"/>
    </font>
    <font>
      <u/>
      <sz val="11"/>
      <color theme="10"/>
      <name val="ＭＳ 明朝"/>
      <family val="1"/>
      <charset val="128"/>
    </font>
    <font>
      <b/>
      <sz val="10"/>
      <color rgb="FF3333FF"/>
      <name val="ＭＳ Ｐゴシック"/>
      <family val="3"/>
      <charset val="128"/>
      <scheme val="minor"/>
    </font>
    <font>
      <b/>
      <sz val="10"/>
      <color rgb="FF0070C0"/>
      <name val="ＭＳ Ｐゴシック"/>
      <family val="3"/>
      <charset val="128"/>
      <scheme val="minor"/>
    </font>
    <font>
      <sz val="10"/>
      <color theme="0" tint="-0.34998626667073579"/>
      <name val="ＭＳ Ｐゴシック"/>
      <family val="3"/>
      <charset val="128"/>
      <scheme val="minor"/>
    </font>
    <font>
      <b/>
      <sz val="11"/>
      <color theme="1"/>
      <name val="ＭＳ 明朝"/>
      <family val="1"/>
      <charset val="128"/>
    </font>
    <font>
      <b/>
      <sz val="11"/>
      <color rgb="FF3333FF"/>
      <name val="ＭＳ 明朝"/>
      <family val="1"/>
      <charset val="128"/>
    </font>
    <font>
      <b/>
      <sz val="11"/>
      <color theme="0" tint="-0.34998626667073579"/>
      <name val="ＭＳ 明朝"/>
      <family val="1"/>
      <charset val="128"/>
    </font>
    <font>
      <b/>
      <sz val="10"/>
      <name val="ＭＳ 明朝"/>
      <family val="1"/>
      <charset val="128"/>
    </font>
    <font>
      <sz val="11"/>
      <color rgb="FFFF0000"/>
      <name val="ＭＳ 明朝"/>
      <family val="1"/>
      <charset val="128"/>
    </font>
    <font>
      <b/>
      <sz val="10"/>
      <name val="Arial"/>
      <family val="2"/>
    </font>
    <font>
      <sz val="10"/>
      <color theme="1"/>
      <name val="ＭＳ Ｐゴシック"/>
      <family val="2"/>
      <charset val="128"/>
    </font>
    <font>
      <sz val="10"/>
      <color rgb="FF3333FF"/>
      <name val="ＭＳ Ｐゴシック"/>
      <family val="3"/>
      <charset val="128"/>
    </font>
    <font>
      <sz val="10"/>
      <color theme="1"/>
      <name val="ＭＳ ゴシック"/>
      <family val="3"/>
      <charset val="128"/>
    </font>
    <font>
      <sz val="10"/>
      <color theme="1"/>
      <name val="Arial"/>
      <family val="3"/>
      <charset val="128"/>
    </font>
    <font>
      <sz val="11"/>
      <color rgb="FF0070C0"/>
      <name val="ＭＳ 明朝"/>
      <family val="1"/>
      <charset val="128"/>
    </font>
    <font>
      <sz val="10"/>
      <color rgb="FF0070C0"/>
      <name val="ＭＳ 明朝"/>
      <family val="1"/>
      <charset val="128"/>
    </font>
    <font>
      <sz val="9"/>
      <color rgb="FFFF0000"/>
      <name val="ＭＳ Ｐゴシック"/>
      <family val="3"/>
      <charset val="128"/>
    </font>
    <font>
      <sz val="10"/>
      <color theme="1"/>
      <name val="Arial"/>
      <family val="3"/>
    </font>
    <font>
      <sz val="10"/>
      <color theme="1"/>
      <name val="Yu Gothic"/>
      <family val="3"/>
      <charset val="128"/>
    </font>
    <font>
      <sz val="10"/>
      <color theme="1"/>
      <name val="Segoe UI Symbol"/>
      <family val="3"/>
    </font>
    <font>
      <sz val="9"/>
      <color indexed="81"/>
      <name val="MS P ゴシック"/>
      <family val="3"/>
      <charset val="128"/>
    </font>
    <font>
      <b/>
      <sz val="9"/>
      <color indexed="81"/>
      <name val="MS P ゴシック"/>
      <family val="3"/>
      <charset val="128"/>
    </font>
    <font>
      <vertAlign val="superscript"/>
      <sz val="10"/>
      <color rgb="FFFF0000"/>
      <name val="ＭＳ Ｐゴシック"/>
      <family val="3"/>
      <charset val="128"/>
    </font>
    <font>
      <sz val="10"/>
      <name val="ＭＳ Ｐゴシック"/>
      <family val="2"/>
      <charset val="128"/>
      <scheme val="minor"/>
    </font>
    <font>
      <b/>
      <sz val="12"/>
      <color rgb="FFFF0000"/>
      <name val="Arial"/>
      <family val="2"/>
    </font>
    <font>
      <b/>
      <sz val="12"/>
      <color rgb="FFFF0000"/>
      <name val="ＭＳ Ｐゴシック"/>
      <family val="3"/>
      <charset val="128"/>
    </font>
    <font>
      <b/>
      <sz val="11"/>
      <color theme="1"/>
      <name val="Arial"/>
      <family val="2"/>
    </font>
    <font>
      <sz val="11"/>
      <color theme="1"/>
      <name val="ＭＳ Ｐゴシック"/>
      <family val="3"/>
      <charset val="128"/>
    </font>
    <font>
      <sz val="11"/>
      <color rgb="FFFF0000"/>
      <name val="ＭＳ Ｐゴシック"/>
      <family val="3"/>
      <charset val="128"/>
    </font>
    <font>
      <b/>
      <sz val="10"/>
      <color theme="1"/>
      <name val="ＭＳ Ｐゴシック"/>
      <family val="3"/>
      <charset val="128"/>
    </font>
    <font>
      <sz val="10"/>
      <color theme="1"/>
      <name val="ＭＳ ゴシック"/>
      <family val="2"/>
      <charset val="128"/>
    </font>
    <font>
      <sz val="9"/>
      <color theme="1"/>
      <name val="ＭＳ Ｐゴシック"/>
      <family val="3"/>
      <charset val="128"/>
      <scheme val="minor"/>
    </font>
    <font>
      <b/>
      <sz val="12"/>
      <name val="Arial"/>
      <family val="2"/>
    </font>
    <font>
      <b/>
      <sz val="12"/>
      <color theme="1"/>
      <name val="游ゴシック"/>
      <family val="2"/>
      <charset val="128"/>
    </font>
    <font>
      <b/>
      <sz val="12"/>
      <name val="游ゴシック"/>
      <family val="2"/>
      <charset val="128"/>
    </font>
    <font>
      <sz val="8"/>
      <color theme="1"/>
      <name val="ＭＳ 明朝"/>
      <family val="1"/>
      <charset val="128"/>
    </font>
    <font>
      <b/>
      <sz val="12"/>
      <name val="ＭＳ Ｐゴシック"/>
      <family val="3"/>
      <charset val="128"/>
    </font>
    <font>
      <sz val="9"/>
      <color theme="1"/>
      <name val="ＭＳ Ｐゴシック"/>
      <family val="2"/>
      <charset val="128"/>
      <scheme val="minor"/>
    </font>
    <font>
      <sz val="9"/>
      <color theme="1"/>
      <name val="ＭＳ 明朝"/>
      <family val="1"/>
      <charset val="128"/>
    </font>
    <font>
      <b/>
      <sz val="9"/>
      <color rgb="FFFF0000"/>
      <name val="Arial"/>
      <family val="2"/>
    </font>
    <font>
      <u/>
      <sz val="11"/>
      <name val="ＭＳ Ｐ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rgb="FFFFCCFF"/>
        <bgColor indexed="64"/>
      </patternFill>
    </fill>
  </fills>
  <borders count="67">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medium">
        <color indexed="64"/>
      </top>
      <bottom/>
      <diagonal/>
    </border>
    <border>
      <left/>
      <right style="thin">
        <color indexed="64"/>
      </right>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right style="thin">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dotted">
        <color indexed="64"/>
      </top>
      <bottom style="thin">
        <color indexed="64"/>
      </bottom>
      <diagonal/>
    </border>
  </borders>
  <cellStyleXfs count="3">
    <xf numFmtId="0" fontId="0" fillId="0" borderId="0">
      <alignment vertical="center"/>
    </xf>
    <xf numFmtId="0" fontId="25" fillId="0" borderId="0"/>
    <xf numFmtId="0" fontId="26" fillId="0" borderId="0" applyNumberFormat="0" applyFill="0" applyBorder="0" applyAlignment="0" applyProtection="0">
      <alignment vertical="center"/>
    </xf>
  </cellStyleXfs>
  <cellXfs count="413">
    <xf numFmtId="0" fontId="0" fillId="0" borderId="0" xfId="0">
      <alignment vertical="center"/>
    </xf>
    <xf numFmtId="0" fontId="11" fillId="2" borderId="0" xfId="0" applyFont="1" applyFill="1" applyAlignment="1" applyProtection="1">
      <alignment vertical="top"/>
      <protection locked="0"/>
    </xf>
    <xf numFmtId="0" fontId="11" fillId="2" borderId="0" xfId="0" applyFont="1" applyFill="1" applyAlignment="1">
      <alignment vertical="top"/>
    </xf>
    <xf numFmtId="0" fontId="12" fillId="2" borderId="0" xfId="0" applyFont="1" applyFill="1" applyAlignment="1">
      <alignment horizontal="center" vertical="center"/>
    </xf>
    <xf numFmtId="0" fontId="11" fillId="2" borderId="0" xfId="0" applyFont="1" applyFill="1" applyAlignment="1">
      <alignment vertical="center" wrapText="1"/>
    </xf>
    <xf numFmtId="0" fontId="11" fillId="2" borderId="0" xfId="0" applyFont="1" applyFill="1" applyAlignment="1">
      <alignment vertical="top" wrapText="1"/>
    </xf>
    <xf numFmtId="0" fontId="10" fillId="2" borderId="0" xfId="0" applyFont="1" applyFill="1" applyAlignment="1">
      <alignment horizontal="justify" vertical="center" wrapText="1"/>
    </xf>
    <xf numFmtId="0" fontId="10" fillId="2" borderId="0" xfId="0" applyFont="1" applyFill="1" applyAlignment="1">
      <alignment horizontal="justify" vertical="top" wrapText="1"/>
    </xf>
    <xf numFmtId="0" fontId="9" fillId="2" borderId="0" xfId="0" applyFont="1" applyFill="1" applyAlignment="1">
      <alignment vertical="top"/>
    </xf>
    <xf numFmtId="0" fontId="9" fillId="2" borderId="0" xfId="0" applyFont="1" applyFill="1">
      <alignment vertical="center"/>
    </xf>
    <xf numFmtId="0" fontId="11" fillId="2" borderId="0" xfId="0" applyFont="1" applyFill="1">
      <alignment vertical="center"/>
    </xf>
    <xf numFmtId="0" fontId="9" fillId="2" borderId="0" xfId="0" applyFont="1" applyFill="1" applyAlignment="1"/>
    <xf numFmtId="0" fontId="14" fillId="2" borderId="0" xfId="0" applyFont="1" applyFill="1" applyAlignment="1" applyProtection="1">
      <alignment vertical="top"/>
      <protection locked="0"/>
    </xf>
    <xf numFmtId="0" fontId="13" fillId="2" borderId="0" xfId="0" applyFont="1" applyFill="1" applyAlignment="1">
      <alignment horizontal="center" vertical="center"/>
    </xf>
    <xf numFmtId="0" fontId="7" fillId="2" borderId="0" xfId="0" applyFont="1" applyFill="1" applyAlignment="1">
      <alignment horizontal="center" vertical="center"/>
    </xf>
    <xf numFmtId="0" fontId="8" fillId="2" borderId="0" xfId="0" applyFont="1" applyFill="1" applyAlignment="1">
      <alignment horizontal="center" vertical="center" wrapText="1"/>
    </xf>
    <xf numFmtId="0" fontId="8" fillId="2" borderId="0" xfId="0" applyFont="1" applyFill="1" applyAlignment="1">
      <alignment horizontal="left" vertical="center"/>
    </xf>
    <xf numFmtId="0" fontId="11" fillId="2"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11" fillId="2" borderId="10" xfId="0" quotePrefix="1" applyFont="1" applyFill="1" applyBorder="1" applyAlignment="1">
      <alignment horizontal="center" vertical="center" wrapText="1"/>
    </xf>
    <xf numFmtId="0" fontId="11" fillId="2" borderId="17" xfId="0" applyFont="1" applyFill="1" applyBorder="1" applyAlignment="1">
      <alignment vertical="top"/>
    </xf>
    <xf numFmtId="177" fontId="19" fillId="2" borderId="22" xfId="0" applyNumberFormat="1" applyFont="1" applyFill="1" applyBorder="1" applyAlignment="1">
      <alignment horizontal="center" vertical="center" wrapText="1"/>
    </xf>
    <xf numFmtId="176" fontId="19" fillId="2" borderId="20" xfId="0" applyNumberFormat="1" applyFont="1" applyFill="1" applyBorder="1" applyAlignment="1">
      <alignment horizontal="center" vertical="center" wrapText="1"/>
    </xf>
    <xf numFmtId="176" fontId="19" fillId="2" borderId="22" xfId="0" applyNumberFormat="1" applyFont="1" applyFill="1" applyBorder="1" applyAlignment="1">
      <alignment horizontal="center" vertical="center" wrapText="1"/>
    </xf>
    <xf numFmtId="0" fontId="19" fillId="2" borderId="0" xfId="0" applyFont="1" applyFill="1" applyAlignment="1">
      <alignment vertical="top"/>
    </xf>
    <xf numFmtId="176" fontId="19" fillId="2" borderId="18" xfId="0" applyNumberFormat="1" applyFont="1" applyFill="1" applyBorder="1" applyAlignment="1">
      <alignment horizontal="center" vertical="center" wrapText="1"/>
    </xf>
    <xf numFmtId="176" fontId="19" fillId="2" borderId="16" xfId="0" applyNumberFormat="1" applyFont="1" applyFill="1" applyBorder="1" applyAlignment="1">
      <alignment horizontal="center" vertical="center" wrapText="1"/>
    </xf>
    <xf numFmtId="177" fontId="23" fillId="2" borderId="0" xfId="0" applyNumberFormat="1" applyFont="1" applyFill="1" applyAlignment="1">
      <alignment horizontal="center" vertical="center" shrinkToFit="1"/>
    </xf>
    <xf numFmtId="0" fontId="34" fillId="2" borderId="0" xfId="0" applyFont="1" applyFill="1">
      <alignment vertical="center"/>
    </xf>
    <xf numFmtId="0" fontId="26" fillId="2" borderId="0" xfId="2" applyFill="1" applyAlignment="1" applyProtection="1">
      <alignment horizontal="right" vertical="center"/>
      <protection locked="0"/>
    </xf>
    <xf numFmtId="0" fontId="4" fillId="2" borderId="0" xfId="0" applyFont="1" applyFill="1" applyAlignment="1">
      <alignment vertical="top"/>
    </xf>
    <xf numFmtId="0" fontId="19" fillId="2" borderId="0" xfId="0" applyFont="1" applyFill="1" applyAlignment="1">
      <alignment horizontal="center" vertical="center"/>
    </xf>
    <xf numFmtId="0" fontId="6" fillId="2" borderId="9" xfId="0" applyFont="1" applyFill="1" applyBorder="1" applyAlignment="1">
      <alignment horizontal="center" vertical="center" wrapText="1"/>
    </xf>
    <xf numFmtId="0" fontId="59" fillId="2" borderId="0" xfId="0" applyFont="1" applyFill="1" applyAlignment="1">
      <alignment horizontal="center" vertical="center"/>
    </xf>
    <xf numFmtId="0" fontId="19" fillId="2" borderId="0" xfId="0" applyFont="1" applyFill="1">
      <alignment vertical="center"/>
    </xf>
    <xf numFmtId="0" fontId="17" fillId="2" borderId="22" xfId="0" applyFont="1" applyFill="1" applyBorder="1" applyAlignment="1">
      <alignment horizontal="center" vertical="center"/>
    </xf>
    <xf numFmtId="176" fontId="17" fillId="2" borderId="0" xfId="0" applyNumberFormat="1" applyFont="1" applyFill="1" applyAlignment="1">
      <alignment horizontal="center" vertical="center"/>
    </xf>
    <xf numFmtId="0" fontId="19" fillId="2" borderId="0" xfId="0" applyFont="1" applyFill="1" applyAlignment="1" applyProtection="1">
      <alignment horizontal="center" vertical="center"/>
      <protection locked="0"/>
    </xf>
    <xf numFmtId="0" fontId="19" fillId="2" borderId="0" xfId="0" applyFont="1" applyFill="1" applyAlignment="1" applyProtection="1">
      <alignment vertical="top"/>
      <protection locked="0"/>
    </xf>
    <xf numFmtId="0" fontId="19" fillId="2" borderId="0" xfId="0" applyFont="1" applyFill="1" applyProtection="1">
      <alignment vertical="center"/>
      <protection locked="0"/>
    </xf>
    <xf numFmtId="0" fontId="0" fillId="2" borderId="0" xfId="0" applyFill="1">
      <alignment vertical="center"/>
    </xf>
    <xf numFmtId="177" fontId="19" fillId="2" borderId="43" xfId="0" applyNumberFormat="1" applyFont="1" applyFill="1" applyBorder="1" applyAlignment="1">
      <alignment horizontal="center" vertical="center" wrapText="1"/>
    </xf>
    <xf numFmtId="177" fontId="19" fillId="2" borderId="42" xfId="0" applyNumberFormat="1" applyFont="1" applyFill="1" applyBorder="1" applyAlignment="1">
      <alignment horizontal="center" vertical="center" wrapText="1"/>
    </xf>
    <xf numFmtId="0" fontId="11" fillId="2" borderId="0" xfId="0" applyFont="1" applyFill="1" applyAlignment="1">
      <alignment horizontal="right" vertical="center" shrinkToFit="1"/>
    </xf>
    <xf numFmtId="0" fontId="63" fillId="2" borderId="0" xfId="0" applyFont="1" applyFill="1" applyAlignment="1">
      <alignment horizontal="right" vertical="center" shrinkToFit="1"/>
    </xf>
    <xf numFmtId="0" fontId="17" fillId="2" borderId="17"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12" fillId="3" borderId="52" xfId="0" applyFont="1" applyFill="1" applyBorder="1" applyAlignment="1">
      <alignment horizontal="center" vertical="center" wrapText="1"/>
    </xf>
    <xf numFmtId="0" fontId="12" fillId="3" borderId="53" xfId="0" applyFont="1" applyFill="1" applyBorder="1" applyAlignment="1">
      <alignment horizontal="center" vertical="center" wrapText="1"/>
    </xf>
    <xf numFmtId="0" fontId="12" fillId="3" borderId="54" xfId="0" applyFont="1" applyFill="1" applyBorder="1" applyAlignment="1">
      <alignment horizontal="center" vertical="center" wrapText="1"/>
    </xf>
    <xf numFmtId="0" fontId="11" fillId="2" borderId="44" xfId="0" applyFont="1" applyFill="1" applyBorder="1" applyAlignment="1">
      <alignment vertical="top"/>
    </xf>
    <xf numFmtId="0" fontId="12" fillId="3" borderId="55" xfId="0" applyFont="1" applyFill="1" applyBorder="1" applyAlignment="1">
      <alignment horizontal="center" vertical="center" wrapText="1"/>
    </xf>
    <xf numFmtId="0" fontId="11" fillId="3" borderId="55" xfId="0" applyFont="1" applyFill="1" applyBorder="1" applyAlignment="1">
      <alignment vertical="center" wrapText="1"/>
    </xf>
    <xf numFmtId="0" fontId="11" fillId="3" borderId="53" xfId="0" applyFont="1" applyFill="1" applyBorder="1" applyAlignment="1">
      <alignment vertical="center" wrapText="1"/>
    </xf>
    <xf numFmtId="0" fontId="2" fillId="3" borderId="53"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11" fillId="3" borderId="54" xfId="0" applyFont="1" applyFill="1" applyBorder="1" applyAlignment="1">
      <alignment vertical="center" wrapText="1"/>
    </xf>
    <xf numFmtId="0" fontId="11" fillId="3" borderId="56" xfId="0" applyFont="1" applyFill="1" applyBorder="1" applyAlignment="1">
      <alignment vertical="center" wrapText="1"/>
    </xf>
    <xf numFmtId="0" fontId="11" fillId="2" borderId="18" xfId="0" applyFont="1" applyFill="1" applyBorder="1">
      <alignment vertical="center"/>
    </xf>
    <xf numFmtId="0" fontId="9" fillId="2" borderId="18" xfId="0" applyFont="1" applyFill="1" applyBorder="1">
      <alignment vertical="center"/>
    </xf>
    <xf numFmtId="0" fontId="17" fillId="2" borderId="0" xfId="0" applyFont="1" applyFill="1" applyAlignment="1">
      <alignment horizontal="center" vertical="center"/>
    </xf>
    <xf numFmtId="0" fontId="73" fillId="2" borderId="0" xfId="0" applyFont="1" applyFill="1">
      <alignment vertical="center"/>
    </xf>
    <xf numFmtId="0" fontId="19" fillId="2" borderId="0" xfId="0" applyFont="1" applyFill="1" applyAlignment="1" applyProtection="1">
      <alignment horizontal="left" vertical="center"/>
      <protection locked="0"/>
    </xf>
    <xf numFmtId="0" fontId="19" fillId="2" borderId="0" xfId="0" applyFont="1" applyFill="1" applyAlignment="1">
      <alignment horizontal="left" vertical="center"/>
    </xf>
    <xf numFmtId="0" fontId="28" fillId="2" borderId="0" xfId="0" applyFont="1" applyFill="1" applyAlignment="1">
      <alignment vertical="top"/>
    </xf>
    <xf numFmtId="0" fontId="61" fillId="2" borderId="0" xfId="0" applyFont="1" applyFill="1" applyAlignment="1">
      <alignment horizontal="left" vertical="center"/>
    </xf>
    <xf numFmtId="0" fontId="17" fillId="2" borderId="22" xfId="0" applyFont="1" applyFill="1" applyBorder="1" applyAlignment="1">
      <alignment horizontal="left" vertical="center"/>
    </xf>
    <xf numFmtId="176" fontId="17" fillId="2" borderId="0" xfId="0" applyNumberFormat="1" applyFont="1" applyFill="1" applyAlignment="1">
      <alignment horizontal="left" vertical="center"/>
    </xf>
    <xf numFmtId="0" fontId="17" fillId="2" borderId="0" xfId="0" applyFont="1" applyFill="1" applyAlignment="1">
      <alignment horizontal="left" vertical="center"/>
    </xf>
    <xf numFmtId="0" fontId="73" fillId="2" borderId="0" xfId="0" applyFont="1" applyFill="1" applyAlignment="1">
      <alignment horizontal="left" vertical="center"/>
    </xf>
    <xf numFmtId="176" fontId="19" fillId="2" borderId="41" xfId="0" applyNumberFormat="1" applyFont="1" applyFill="1" applyBorder="1" applyAlignment="1">
      <alignment horizontal="center" vertical="center" wrapText="1"/>
    </xf>
    <xf numFmtId="177" fontId="19" fillId="2" borderId="0" xfId="0" applyNumberFormat="1" applyFont="1" applyFill="1" applyAlignment="1">
      <alignment horizontal="center" vertical="center" wrapText="1"/>
    </xf>
    <xf numFmtId="176" fontId="19" fillId="2" borderId="39" xfId="0" applyNumberFormat="1" applyFont="1" applyFill="1" applyBorder="1" applyAlignment="1">
      <alignment horizontal="center" vertical="center" wrapText="1"/>
    </xf>
    <xf numFmtId="0" fontId="16" fillId="2" borderId="0" xfId="0" applyFont="1" applyFill="1" applyAlignment="1">
      <alignment vertical="top"/>
    </xf>
    <xf numFmtId="0" fontId="6" fillId="2" borderId="0" xfId="0" quotePrefix="1" applyFont="1" applyFill="1" applyAlignment="1">
      <alignment vertical="top" wrapText="1"/>
    </xf>
    <xf numFmtId="0" fontId="59" fillId="2" borderId="0" xfId="0" applyFont="1" applyFill="1" applyAlignment="1">
      <alignment horizontal="left" vertical="center"/>
    </xf>
    <xf numFmtId="0" fontId="11" fillId="2" borderId="0" xfId="0" quotePrefix="1" applyFont="1" applyFill="1" applyAlignment="1">
      <alignment vertical="top"/>
    </xf>
    <xf numFmtId="0" fontId="49" fillId="2" borderId="0" xfId="0" applyFont="1" applyFill="1" applyAlignment="1">
      <alignment vertical="top"/>
    </xf>
    <xf numFmtId="0" fontId="54" fillId="2" borderId="0" xfId="0" applyFont="1" applyFill="1" applyAlignment="1">
      <alignment horizontal="center" vertical="center"/>
    </xf>
    <xf numFmtId="0" fontId="48" fillId="2" borderId="0" xfId="0" applyFont="1" applyFill="1" applyAlignment="1">
      <alignment horizontal="right" vertical="center"/>
    </xf>
    <xf numFmtId="0" fontId="64" fillId="2" borderId="0" xfId="0" applyFont="1" applyFill="1" applyAlignment="1">
      <alignment horizontal="center" vertical="center"/>
    </xf>
    <xf numFmtId="0" fontId="48" fillId="2" borderId="0" xfId="0" applyFont="1" applyFill="1">
      <alignment vertical="center"/>
    </xf>
    <xf numFmtId="0" fontId="58" fillId="2" borderId="0" xfId="0" applyFont="1" applyFill="1">
      <alignment vertical="center"/>
    </xf>
    <xf numFmtId="0" fontId="48" fillId="2" borderId="0" xfId="0" applyFont="1" applyFill="1" applyAlignment="1">
      <alignment vertical="top"/>
    </xf>
    <xf numFmtId="0" fontId="42" fillId="2" borderId="0" xfId="0" applyFont="1" applyFill="1" applyAlignment="1">
      <alignment vertical="top"/>
    </xf>
    <xf numFmtId="0" fontId="49" fillId="2" borderId="0" xfId="0" applyFont="1" applyFill="1" applyAlignment="1">
      <alignment horizontal="center" vertical="center"/>
    </xf>
    <xf numFmtId="0" fontId="39" fillId="2" borderId="0" xfId="0" applyFont="1" applyFill="1" applyAlignment="1">
      <alignment vertical="top"/>
    </xf>
    <xf numFmtId="0" fontId="46" fillId="2" borderId="0" xfId="0" applyFont="1" applyFill="1" applyAlignment="1">
      <alignment horizontal="center" vertical="center"/>
    </xf>
    <xf numFmtId="0" fontId="45" fillId="2" borderId="0" xfId="0" applyFont="1" applyFill="1" applyAlignment="1">
      <alignment horizontal="right" vertical="center"/>
    </xf>
    <xf numFmtId="0" fontId="46" fillId="2" borderId="0" xfId="0" applyFont="1" applyFill="1" applyAlignment="1">
      <alignment horizontal="left" vertical="top"/>
    </xf>
    <xf numFmtId="0" fontId="45" fillId="2" borderId="0" xfId="0" applyFont="1" applyFill="1">
      <alignment vertical="center"/>
    </xf>
    <xf numFmtId="0" fontId="44" fillId="2" borderId="0" xfId="0" applyFont="1" applyFill="1">
      <alignment vertical="center"/>
    </xf>
    <xf numFmtId="0" fontId="45" fillId="2" borderId="0" xfId="0" applyFont="1" applyFill="1" applyAlignment="1">
      <alignment vertical="top"/>
    </xf>
    <xf numFmtId="0" fontId="43" fillId="2" borderId="0" xfId="0" applyFont="1" applyFill="1" applyAlignment="1">
      <alignment vertical="top"/>
    </xf>
    <xf numFmtId="0" fontId="38" fillId="2" borderId="0" xfId="0" applyFont="1" applyFill="1" applyAlignment="1">
      <alignment vertical="top"/>
    </xf>
    <xf numFmtId="0" fontId="40" fillId="2" borderId="0" xfId="0" applyFont="1" applyFill="1" applyAlignment="1">
      <alignment horizontal="center" vertical="center"/>
    </xf>
    <xf numFmtId="0" fontId="39" fillId="2" borderId="0" xfId="0" applyFont="1" applyFill="1">
      <alignment vertical="center"/>
    </xf>
    <xf numFmtId="0" fontId="41" fillId="2" borderId="0" xfId="2" applyFont="1" applyFill="1" applyAlignment="1" applyProtection="1">
      <alignment vertical="center"/>
    </xf>
    <xf numFmtId="0" fontId="49" fillId="2" borderId="0" xfId="0" applyFont="1" applyFill="1">
      <alignment vertical="center"/>
    </xf>
    <xf numFmtId="0" fontId="49" fillId="4" borderId="48" xfId="0" applyFont="1" applyFill="1" applyBorder="1" applyAlignment="1">
      <alignment horizontal="center" vertical="center" wrapText="1"/>
    </xf>
    <xf numFmtId="0" fontId="49" fillId="4" borderId="48" xfId="0" applyFont="1" applyFill="1" applyBorder="1" applyAlignment="1">
      <alignment horizontal="center" vertical="center" shrinkToFit="1"/>
    </xf>
    <xf numFmtId="0" fontId="65" fillId="2" borderId="0" xfId="0" applyFont="1" applyFill="1" applyAlignment="1">
      <alignment vertical="top"/>
    </xf>
    <xf numFmtId="0" fontId="49" fillId="2" borderId="48" xfId="0" applyFont="1" applyFill="1" applyBorder="1" applyAlignment="1">
      <alignment horizontal="center" vertical="center" wrapText="1"/>
    </xf>
    <xf numFmtId="177" fontId="48" fillId="2" borderId="48" xfId="0" applyNumberFormat="1" applyFont="1" applyFill="1" applyBorder="1" applyAlignment="1">
      <alignment horizontal="center" vertical="center" wrapText="1"/>
    </xf>
    <xf numFmtId="0" fontId="48" fillId="2" borderId="48" xfId="0" applyFont="1" applyFill="1" applyBorder="1" applyAlignment="1">
      <alignment horizontal="center" vertical="center" wrapText="1"/>
    </xf>
    <xf numFmtId="0" fontId="54" fillId="2" borderId="48" xfId="0" applyFont="1" applyFill="1" applyBorder="1" applyAlignment="1">
      <alignment horizontal="center" vertical="center"/>
    </xf>
    <xf numFmtId="0" fontId="45" fillId="2" borderId="48" xfId="0" applyFont="1" applyFill="1" applyBorder="1" applyAlignment="1">
      <alignment vertical="center" wrapText="1"/>
    </xf>
    <xf numFmtId="0" fontId="45" fillId="2" borderId="0" xfId="0" applyFont="1" applyFill="1" applyAlignment="1">
      <alignment horizontal="left" vertical="center"/>
    </xf>
    <xf numFmtId="0" fontId="45" fillId="2" borderId="0" xfId="0" applyFont="1" applyFill="1" applyAlignment="1">
      <alignment vertical="center" wrapText="1"/>
    </xf>
    <xf numFmtId="0" fontId="49" fillId="2" borderId="48" xfId="0" applyFont="1" applyFill="1" applyBorder="1" applyAlignment="1">
      <alignment horizontal="center" vertical="center"/>
    </xf>
    <xf numFmtId="178" fontId="49" fillId="2" borderId="48" xfId="0" applyNumberFormat="1" applyFont="1" applyFill="1" applyBorder="1" applyAlignment="1">
      <alignment horizontal="center" vertical="center" wrapText="1"/>
    </xf>
    <xf numFmtId="0" fontId="55" fillId="2" borderId="48" xfId="0" applyFont="1" applyFill="1" applyBorder="1" applyAlignment="1">
      <alignment vertical="center" shrinkToFit="1"/>
    </xf>
    <xf numFmtId="0" fontId="42" fillId="2" borderId="48" xfId="0" applyFont="1" applyFill="1" applyBorder="1" applyAlignment="1">
      <alignment vertical="top"/>
    </xf>
    <xf numFmtId="0" fontId="16" fillId="2" borderId="0" xfId="0" applyFont="1" applyFill="1" applyAlignment="1">
      <alignment vertical="center" wrapText="1"/>
    </xf>
    <xf numFmtId="0" fontId="51" fillId="2" borderId="0" xfId="0" applyFont="1" applyFill="1" applyAlignment="1">
      <alignment vertical="center" shrinkToFit="1"/>
    </xf>
    <xf numFmtId="0" fontId="52" fillId="2" borderId="0" xfId="0" applyFont="1" applyFill="1" applyAlignment="1">
      <alignment horizontal="center" vertical="center"/>
    </xf>
    <xf numFmtId="0" fontId="27" fillId="2" borderId="0" xfId="0" applyFont="1" applyFill="1" applyAlignment="1">
      <alignment vertical="top"/>
    </xf>
    <xf numFmtId="0" fontId="53" fillId="2" borderId="0" xfId="0" applyFont="1" applyFill="1" applyAlignment="1">
      <alignment vertical="top"/>
    </xf>
    <xf numFmtId="0" fontId="39" fillId="2" borderId="0" xfId="0" applyFont="1" applyFill="1" applyAlignment="1">
      <alignment vertical="center" wrapText="1"/>
    </xf>
    <xf numFmtId="0" fontId="44" fillId="2" borderId="0" xfId="0" applyFont="1" applyFill="1" applyAlignment="1">
      <alignment vertical="center" wrapText="1"/>
    </xf>
    <xf numFmtId="0" fontId="44" fillId="2" borderId="0" xfId="0" applyFont="1" applyFill="1" applyAlignment="1">
      <alignment horizontal="right" vertical="top"/>
    </xf>
    <xf numFmtId="0" fontId="47" fillId="2" borderId="0" xfId="0" applyFont="1" applyFill="1" applyAlignment="1">
      <alignment horizontal="center" vertical="center"/>
    </xf>
    <xf numFmtId="0" fontId="49" fillId="2" borderId="0" xfId="0" applyFont="1" applyFill="1" applyAlignment="1">
      <alignment horizontal="left" vertical="top" wrapText="1"/>
    </xf>
    <xf numFmtId="0" fontId="65" fillId="2" borderId="0" xfId="0" applyFont="1" applyFill="1">
      <alignment vertical="center"/>
    </xf>
    <xf numFmtId="0" fontId="42" fillId="2" borderId="0" xfId="0" applyFont="1" applyFill="1" applyAlignment="1">
      <alignment horizontal="center" vertical="center"/>
    </xf>
    <xf numFmtId="0" fontId="39" fillId="2" borderId="0" xfId="0" applyFont="1" applyFill="1" applyAlignment="1">
      <alignment horizontal="right" vertical="top"/>
    </xf>
    <xf numFmtId="0" fontId="45" fillId="2" borderId="0" xfId="0" applyFont="1" applyFill="1" applyAlignment="1">
      <alignment vertical="top" wrapText="1"/>
    </xf>
    <xf numFmtId="0" fontId="54" fillId="2" borderId="0" xfId="0" applyFont="1" applyFill="1" applyAlignment="1">
      <alignment vertical="top" wrapText="1"/>
    </xf>
    <xf numFmtId="0" fontId="54" fillId="2" borderId="0" xfId="0" applyFont="1" applyFill="1" applyAlignment="1">
      <alignment horizontal="center" vertical="center" wrapText="1"/>
    </xf>
    <xf numFmtId="0" fontId="56" fillId="2" borderId="0" xfId="0" applyFont="1" applyFill="1" applyAlignment="1">
      <alignment horizontal="center" vertical="center" wrapText="1"/>
    </xf>
    <xf numFmtId="0" fontId="57" fillId="2" borderId="0" xfId="0" applyFont="1" applyFill="1" applyAlignment="1">
      <alignment vertical="top"/>
    </xf>
    <xf numFmtId="0" fontId="47" fillId="2" borderId="0" xfId="0" applyFont="1" applyFill="1" applyAlignment="1">
      <alignment vertical="top"/>
    </xf>
    <xf numFmtId="0" fontId="46" fillId="2" borderId="0" xfId="0" applyFont="1" applyFill="1" applyAlignment="1">
      <alignment vertical="top"/>
    </xf>
    <xf numFmtId="0" fontId="49" fillId="2" borderId="0" xfId="0" applyFont="1" applyFill="1" applyAlignment="1">
      <alignment vertical="top" wrapText="1"/>
    </xf>
    <xf numFmtId="0" fontId="42" fillId="2" borderId="0" xfId="0" applyFont="1" applyFill="1" applyAlignment="1">
      <alignment horizontal="center" vertical="center" wrapText="1"/>
    </xf>
    <xf numFmtId="0" fontId="42" fillId="2" borderId="0" xfId="0" applyFont="1" applyFill="1">
      <alignment vertical="center"/>
    </xf>
    <xf numFmtId="0" fontId="44" fillId="2" borderId="0" xfId="0" applyFont="1" applyFill="1" applyAlignment="1">
      <alignment vertical="top"/>
    </xf>
    <xf numFmtId="0" fontId="49" fillId="0" borderId="0" xfId="0" applyFont="1">
      <alignment vertical="center"/>
    </xf>
    <xf numFmtId="0" fontId="50" fillId="2" borderId="0" xfId="2" applyFont="1" applyFill="1" applyAlignment="1" applyProtection="1">
      <alignment horizontal="right" vertical="center"/>
    </xf>
    <xf numFmtId="0" fontId="43" fillId="2" borderId="0" xfId="0" applyFont="1" applyFill="1" applyAlignment="1">
      <alignment horizontal="center" vertical="center"/>
    </xf>
    <xf numFmtId="0" fontId="45" fillId="2" borderId="0" xfId="0" applyFont="1" applyFill="1" applyAlignment="1">
      <alignment horizontal="center" vertical="center"/>
    </xf>
    <xf numFmtId="0" fontId="30" fillId="2" borderId="0" xfId="0" applyFont="1" applyFill="1">
      <alignment vertical="center"/>
    </xf>
    <xf numFmtId="0" fontId="6" fillId="3" borderId="6" xfId="0" applyFont="1" applyFill="1" applyBorder="1" applyAlignment="1">
      <alignment horizontal="left" vertical="top" wrapText="1"/>
    </xf>
    <xf numFmtId="0" fontId="6" fillId="3" borderId="23" xfId="0" applyFont="1" applyFill="1" applyBorder="1" applyAlignment="1">
      <alignment horizontal="left" vertical="top" wrapText="1"/>
    </xf>
    <xf numFmtId="0" fontId="11" fillId="3" borderId="23" xfId="0" applyFont="1" applyFill="1" applyBorder="1" applyAlignment="1">
      <alignment horizontal="left" vertical="center" wrapText="1"/>
    </xf>
    <xf numFmtId="0" fontId="6" fillId="3" borderId="23" xfId="0" applyFont="1" applyFill="1" applyBorder="1" applyAlignment="1">
      <alignment vertical="top"/>
    </xf>
    <xf numFmtId="0" fontId="6" fillId="3" borderId="2" xfId="0" applyFont="1" applyFill="1" applyBorder="1" applyAlignment="1">
      <alignment vertical="top" wrapText="1"/>
    </xf>
    <xf numFmtId="0" fontId="6" fillId="3" borderId="8" xfId="0" applyFont="1" applyFill="1" applyBorder="1" applyAlignment="1">
      <alignment horizontal="left" vertical="top" wrapText="1"/>
    </xf>
    <xf numFmtId="0" fontId="6" fillId="3" borderId="0" xfId="0" applyFont="1" applyFill="1" applyAlignment="1">
      <alignment horizontal="left" vertical="top" wrapText="1"/>
    </xf>
    <xf numFmtId="0" fontId="11" fillId="3" borderId="0" xfId="0" applyFont="1" applyFill="1" applyAlignment="1">
      <alignment horizontal="left" vertical="center" wrapText="1"/>
    </xf>
    <xf numFmtId="0" fontId="6" fillId="3" borderId="0" xfId="0" applyFont="1" applyFill="1" applyAlignment="1">
      <alignment vertical="top" wrapText="1"/>
    </xf>
    <xf numFmtId="0" fontId="6" fillId="3" borderId="5" xfId="0" applyFont="1" applyFill="1" applyBorder="1" applyAlignment="1">
      <alignment vertical="top" wrapText="1"/>
    </xf>
    <xf numFmtId="0" fontId="6" fillId="3" borderId="7" xfId="0" applyFont="1" applyFill="1" applyBorder="1" applyAlignment="1">
      <alignment horizontal="left" vertical="top" wrapText="1"/>
    </xf>
    <xf numFmtId="0" fontId="9" fillId="2" borderId="24" xfId="0" applyFont="1" applyFill="1" applyBorder="1">
      <alignment vertical="center"/>
    </xf>
    <xf numFmtId="176" fontId="19" fillId="2" borderId="17" xfId="0" applyNumberFormat="1" applyFont="1" applyFill="1" applyBorder="1" applyAlignment="1">
      <alignment horizontal="center" vertical="center" wrapText="1"/>
    </xf>
    <xf numFmtId="0" fontId="36" fillId="2" borderId="0" xfId="0" applyFont="1" applyFill="1" applyAlignment="1">
      <alignment vertical="top"/>
    </xf>
    <xf numFmtId="0" fontId="11" fillId="3" borderId="52" xfId="0" applyFont="1" applyFill="1" applyBorder="1" applyAlignment="1">
      <alignment vertical="center" wrapText="1"/>
    </xf>
    <xf numFmtId="0" fontId="29" fillId="2" borderId="0" xfId="0" applyFont="1" applyFill="1">
      <alignment vertical="center"/>
    </xf>
    <xf numFmtId="176" fontId="19" fillId="2" borderId="42" xfId="0" applyNumberFormat="1" applyFont="1" applyFill="1" applyBorder="1" applyAlignment="1">
      <alignment horizontal="center" vertical="center" wrapText="1"/>
    </xf>
    <xf numFmtId="176" fontId="19" fillId="2" borderId="0" xfId="0" applyNumberFormat="1" applyFont="1" applyFill="1">
      <alignment vertical="center"/>
    </xf>
    <xf numFmtId="0" fontId="49" fillId="2" borderId="48" xfId="0" applyFont="1" applyFill="1" applyBorder="1" applyAlignment="1" applyProtection="1">
      <alignment horizontal="center" vertical="top"/>
      <protection locked="0"/>
    </xf>
    <xf numFmtId="0" fontId="6" fillId="2" borderId="0" xfId="0" applyFont="1" applyFill="1" applyAlignment="1">
      <alignment horizontal="left" vertical="top" wrapText="1"/>
    </xf>
    <xf numFmtId="0" fontId="6" fillId="2" borderId="0" xfId="0" applyFont="1" applyFill="1" applyAlignment="1">
      <alignment vertical="top" wrapText="1"/>
    </xf>
    <xf numFmtId="0" fontId="6" fillId="2" borderId="24" xfId="0" applyFont="1" applyFill="1" applyBorder="1" applyAlignment="1">
      <alignment horizontal="left" vertical="top" wrapText="1"/>
    </xf>
    <xf numFmtId="0" fontId="6" fillId="3" borderId="18" xfId="0" applyFont="1" applyFill="1" applyBorder="1" applyAlignment="1">
      <alignment vertical="center" wrapText="1"/>
    </xf>
    <xf numFmtId="0" fontId="6" fillId="3" borderId="19" xfId="0" applyFont="1" applyFill="1" applyBorder="1" applyAlignment="1">
      <alignment vertical="center" wrapText="1"/>
    </xf>
    <xf numFmtId="0" fontId="9" fillId="3" borderId="24" xfId="0" applyFont="1" applyFill="1" applyBorder="1">
      <alignment vertical="center"/>
    </xf>
    <xf numFmtId="0" fontId="9" fillId="3" borderId="16" xfId="0" applyFont="1" applyFill="1" applyBorder="1">
      <alignment vertical="center"/>
    </xf>
    <xf numFmtId="0" fontId="9" fillId="3" borderId="21" xfId="0" applyFont="1" applyFill="1" applyBorder="1">
      <alignment vertical="center"/>
    </xf>
    <xf numFmtId="0" fontId="74" fillId="5" borderId="12" xfId="0" applyFont="1" applyFill="1" applyBorder="1">
      <alignment vertical="center"/>
    </xf>
    <xf numFmtId="0" fontId="74" fillId="5" borderId="13" xfId="0" applyFont="1" applyFill="1" applyBorder="1">
      <alignment vertical="center"/>
    </xf>
    <xf numFmtId="0" fontId="74" fillId="5" borderId="13" xfId="0" applyFont="1" applyFill="1" applyBorder="1" applyAlignment="1">
      <alignment horizontal="center" vertical="center"/>
    </xf>
    <xf numFmtId="0" fontId="76" fillId="2" borderId="0" xfId="0" applyFont="1" applyFill="1" applyAlignment="1">
      <alignment horizontal="center" vertical="center"/>
    </xf>
    <xf numFmtId="0" fontId="9" fillId="2" borderId="21" xfId="0" applyFont="1" applyFill="1" applyBorder="1" applyAlignment="1">
      <alignment vertical="top"/>
    </xf>
    <xf numFmtId="0" fontId="9" fillId="2" borderId="16" xfId="0" applyFont="1" applyFill="1" applyBorder="1" applyAlignment="1">
      <alignment vertical="top"/>
    </xf>
    <xf numFmtId="0" fontId="76" fillId="2" borderId="16" xfId="0" applyFont="1" applyFill="1" applyBorder="1" applyAlignment="1">
      <alignment horizontal="center" vertical="center"/>
    </xf>
    <xf numFmtId="0" fontId="77" fillId="2" borderId="24" xfId="0" applyFont="1" applyFill="1" applyBorder="1">
      <alignment vertical="center"/>
    </xf>
    <xf numFmtId="0" fontId="77" fillId="2" borderId="0" xfId="0" applyFont="1" applyFill="1">
      <alignment vertical="center"/>
    </xf>
    <xf numFmtId="0" fontId="78" fillId="2" borderId="0" xfId="0" applyFont="1" applyFill="1" applyAlignment="1">
      <alignment horizontal="left" vertical="center" indent="2"/>
    </xf>
    <xf numFmtId="0" fontId="77" fillId="2" borderId="0" xfId="0" applyFont="1" applyFill="1" applyAlignment="1">
      <alignment horizontal="right" vertical="center"/>
    </xf>
    <xf numFmtId="0" fontId="9" fillId="2" borderId="14" xfId="0" applyFont="1" applyFill="1" applyBorder="1" applyAlignment="1">
      <alignment horizontal="center" vertical="center" wrapText="1"/>
    </xf>
    <xf numFmtId="0" fontId="77" fillId="2" borderId="13"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0" fillId="0" borderId="0" xfId="0" applyAlignment="1">
      <alignment horizontal="left" vertical="top" wrapText="1"/>
    </xf>
    <xf numFmtId="0" fontId="5" fillId="2" borderId="44" xfId="0" applyFont="1" applyFill="1" applyBorder="1" applyAlignment="1">
      <alignment horizontal="center" vertical="center" wrapText="1"/>
    </xf>
    <xf numFmtId="0" fontId="80" fillId="2" borderId="0" xfId="0" applyFont="1" applyFill="1" applyAlignment="1">
      <alignment horizontal="right" vertical="center" shrinkToFit="1"/>
    </xf>
    <xf numFmtId="0" fontId="82" fillId="2" borderId="0" xfId="0" applyFont="1" applyFill="1" applyAlignment="1" applyProtection="1">
      <alignment vertical="top"/>
      <protection locked="0"/>
    </xf>
    <xf numFmtId="0" fontId="19" fillId="2" borderId="12" xfId="0" applyFont="1" applyFill="1" applyBorder="1" applyAlignment="1">
      <alignment horizontal="center" vertical="center" wrapText="1"/>
    </xf>
    <xf numFmtId="0" fontId="19" fillId="2" borderId="10" xfId="0" quotePrefix="1" applyFont="1" applyFill="1" applyBorder="1" applyAlignment="1">
      <alignment horizontal="center" vertical="center" wrapText="1"/>
    </xf>
    <xf numFmtId="0" fontId="19" fillId="2" borderId="15" xfId="0" quotePrefix="1" applyFont="1" applyFill="1" applyBorder="1" applyAlignment="1">
      <alignment horizontal="center" vertical="center" wrapText="1"/>
    </xf>
    <xf numFmtId="0" fontId="19" fillId="2" borderId="11" xfId="0" quotePrefix="1" applyFont="1" applyFill="1" applyBorder="1" applyAlignment="1">
      <alignment horizontal="center" vertical="center" wrapText="1"/>
    </xf>
    <xf numFmtId="0" fontId="30" fillId="0" borderId="0" xfId="0" applyFont="1">
      <alignment vertical="center"/>
    </xf>
    <xf numFmtId="177" fontId="19" fillId="2" borderId="60" xfId="0" applyNumberFormat="1" applyFont="1" applyFill="1" applyBorder="1" applyAlignment="1">
      <alignment horizontal="center" vertical="center" wrapText="1"/>
    </xf>
    <xf numFmtId="0" fontId="11" fillId="3" borderId="61" xfId="0" applyFont="1" applyFill="1" applyBorder="1" applyAlignment="1">
      <alignment vertical="center" wrapText="1"/>
    </xf>
    <xf numFmtId="0" fontId="19" fillId="2" borderId="17" xfId="0" quotePrefix="1" applyFont="1" applyFill="1" applyBorder="1" applyAlignment="1">
      <alignment horizontal="center" vertical="center" wrapText="1"/>
    </xf>
    <xf numFmtId="0" fontId="19" fillId="2" borderId="22" xfId="0" quotePrefix="1" applyFont="1" applyFill="1" applyBorder="1" applyAlignment="1">
      <alignment horizontal="center" vertical="center" wrapText="1"/>
    </xf>
    <xf numFmtId="0" fontId="19" fillId="2" borderId="20" xfId="0" quotePrefix="1" applyFont="1" applyFill="1" applyBorder="1" applyAlignment="1">
      <alignment horizontal="center" vertical="center" wrapText="1"/>
    </xf>
    <xf numFmtId="0" fontId="85" fillId="4" borderId="48" xfId="0" applyFont="1" applyFill="1" applyBorder="1" applyAlignment="1">
      <alignment horizontal="center" vertical="center" wrapText="1"/>
    </xf>
    <xf numFmtId="0" fontId="2" fillId="3" borderId="66" xfId="0" applyFont="1" applyFill="1" applyBorder="1" applyAlignment="1">
      <alignment horizontal="center" vertical="center" wrapText="1"/>
    </xf>
    <xf numFmtId="177" fontId="19" fillId="2" borderId="44" xfId="0" applyNumberFormat="1" applyFont="1" applyFill="1" applyBorder="1" applyAlignment="1">
      <alignment horizontal="center" vertical="center" wrapText="1"/>
    </xf>
    <xf numFmtId="0" fontId="2" fillId="3" borderId="53" xfId="0" applyFont="1" applyFill="1" applyBorder="1" applyAlignment="1">
      <alignment horizontal="center" vertical="top" wrapText="1"/>
    </xf>
    <xf numFmtId="0" fontId="17" fillId="2" borderId="17" xfId="0" applyFont="1" applyFill="1" applyBorder="1" applyAlignment="1">
      <alignment horizontal="center" vertical="top" wrapText="1"/>
    </xf>
    <xf numFmtId="0" fontId="0" fillId="0" borderId="0" xfId="0" applyAlignment="1">
      <alignment vertical="top"/>
    </xf>
    <xf numFmtId="177" fontId="19" fillId="2" borderId="42" xfId="0" applyNumberFormat="1" applyFont="1" applyFill="1" applyBorder="1" applyAlignment="1">
      <alignment horizontal="center" vertical="top" wrapText="1"/>
    </xf>
    <xf numFmtId="0" fontId="6" fillId="2" borderId="19" xfId="0" applyFont="1" applyFill="1" applyBorder="1" applyAlignment="1">
      <alignment vertical="center" wrapText="1"/>
    </xf>
    <xf numFmtId="0" fontId="34" fillId="2" borderId="0" xfId="0" applyFont="1" applyFill="1" applyAlignment="1"/>
    <xf numFmtId="0" fontId="90" fillId="0" borderId="0" xfId="2" applyFont="1">
      <alignment vertical="center"/>
    </xf>
    <xf numFmtId="0" fontId="30" fillId="0" borderId="0" xfId="0" applyFont="1" applyAlignment="1">
      <alignment horizontal="left" vertical="top" wrapText="1"/>
    </xf>
    <xf numFmtId="0" fontId="30" fillId="0" borderId="8" xfId="0" applyFont="1" applyBorder="1">
      <alignment vertical="center"/>
    </xf>
    <xf numFmtId="0" fontId="34" fillId="2" borderId="0" xfId="0" applyFont="1" applyFill="1" applyProtection="1">
      <alignment vertical="center"/>
      <protection locked="0"/>
    </xf>
    <xf numFmtId="0" fontId="6" fillId="2" borderId="17" xfId="0" applyFont="1" applyFill="1" applyBorder="1">
      <alignment vertical="center"/>
    </xf>
    <xf numFmtId="0" fontId="6" fillId="2" borderId="18" xfId="0" applyFont="1" applyFill="1" applyBorder="1" applyAlignment="1">
      <alignment vertical="center" wrapText="1"/>
    </xf>
    <xf numFmtId="0" fontId="24" fillId="2" borderId="22" xfId="0" applyFont="1" applyFill="1" applyBorder="1">
      <alignment vertical="center"/>
    </xf>
    <xf numFmtId="0" fontId="9" fillId="2" borderId="20" xfId="0" applyFont="1" applyFill="1" applyBorder="1">
      <alignment vertical="center"/>
    </xf>
    <xf numFmtId="0" fontId="9" fillId="2" borderId="16" xfId="0" applyFont="1" applyFill="1" applyBorder="1">
      <alignment vertical="center"/>
    </xf>
    <xf numFmtId="0" fontId="9" fillId="2" borderId="21" xfId="0" applyFont="1" applyFill="1" applyBorder="1">
      <alignment vertical="center"/>
    </xf>
    <xf numFmtId="0" fontId="24" fillId="2" borderId="0" xfId="0" applyFont="1" applyFill="1" applyBorder="1">
      <alignment vertical="center"/>
    </xf>
    <xf numFmtId="0" fontId="11" fillId="2" borderId="0" xfId="0" applyFont="1" applyFill="1" applyBorder="1">
      <alignment vertical="center"/>
    </xf>
    <xf numFmtId="0" fontId="9" fillId="2" borderId="0" xfId="0" applyFont="1" applyFill="1" applyBorder="1">
      <alignment vertical="center"/>
    </xf>
    <xf numFmtId="0" fontId="9" fillId="3" borderId="0" xfId="0" applyFont="1" applyFill="1" applyBorder="1">
      <alignment vertical="center"/>
    </xf>
    <xf numFmtId="0" fontId="11" fillId="2" borderId="22" xfId="0" applyFont="1" applyFill="1" applyBorder="1">
      <alignment vertical="center"/>
    </xf>
    <xf numFmtId="0" fontId="79" fillId="2" borderId="12" xfId="0" applyFont="1" applyFill="1" applyBorder="1" applyAlignment="1">
      <alignment horizontal="center" vertical="center" wrapText="1"/>
    </xf>
    <xf numFmtId="0" fontId="79" fillId="2" borderId="57" xfId="0" applyFont="1" applyFill="1" applyBorder="1" applyAlignment="1">
      <alignment horizontal="center" vertical="center" wrapText="1"/>
    </xf>
    <xf numFmtId="0" fontId="86" fillId="3" borderId="35" xfId="0" applyFont="1" applyFill="1" applyBorder="1" applyAlignment="1" applyProtection="1">
      <alignment horizontal="left" vertical="center" wrapText="1"/>
      <protection locked="0"/>
    </xf>
    <xf numFmtId="0" fontId="86" fillId="3" borderId="34" xfId="0" applyFont="1" applyFill="1" applyBorder="1" applyAlignment="1" applyProtection="1">
      <alignment horizontal="left" vertical="center" wrapText="1"/>
      <protection locked="0"/>
    </xf>
    <xf numFmtId="0" fontId="86" fillId="3" borderId="58" xfId="0" applyFont="1" applyFill="1" applyBorder="1" applyAlignment="1" applyProtection="1">
      <alignment horizontal="left" vertical="center" wrapText="1"/>
      <protection locked="0"/>
    </xf>
    <xf numFmtId="179" fontId="4" fillId="3" borderId="6" xfId="0" applyNumberFormat="1" applyFont="1" applyFill="1" applyBorder="1" applyAlignment="1" applyProtection="1">
      <alignment horizontal="center" vertical="center" wrapText="1"/>
      <protection locked="0"/>
    </xf>
    <xf numFmtId="179" fontId="4" fillId="3" borderId="23" xfId="0" applyNumberFormat="1" applyFont="1" applyFill="1" applyBorder="1" applyAlignment="1" applyProtection="1">
      <alignment horizontal="center" vertical="center" wrapText="1"/>
      <protection locked="0"/>
    </xf>
    <xf numFmtId="179" fontId="4" fillId="3" borderId="2" xfId="0" applyNumberFormat="1" applyFont="1" applyFill="1" applyBorder="1" applyAlignment="1" applyProtection="1">
      <alignment horizontal="center" vertical="center" wrapText="1"/>
      <protection locked="0"/>
    </xf>
    <xf numFmtId="0" fontId="32" fillId="2" borderId="0" xfId="0" applyFont="1" applyFill="1" applyAlignment="1">
      <alignment horizontal="left" vertical="center"/>
    </xf>
    <xf numFmtId="0" fontId="33" fillId="2" borderId="0" xfId="0" applyFont="1" applyFill="1" applyAlignment="1">
      <alignment horizontal="left" vertical="center" wrapText="1"/>
    </xf>
    <xf numFmtId="0" fontId="77" fillId="2" borderId="45" xfId="0" applyFont="1" applyFill="1" applyBorder="1" applyAlignment="1">
      <alignment horizontal="left" vertical="center" wrapText="1"/>
    </xf>
    <xf numFmtId="0" fontId="77" fillId="2" borderId="37" xfId="0" applyFont="1" applyFill="1" applyBorder="1" applyAlignment="1">
      <alignment horizontal="left" vertical="center" wrapText="1"/>
    </xf>
    <xf numFmtId="0" fontId="77" fillId="2" borderId="46" xfId="0" applyFont="1" applyFill="1" applyBorder="1" applyAlignment="1">
      <alignment horizontal="left" vertical="center" wrapText="1"/>
    </xf>
    <xf numFmtId="0" fontId="11" fillId="2" borderId="25" xfId="0" applyFont="1" applyFill="1" applyBorder="1" applyAlignment="1">
      <alignment horizontal="left" vertical="top" wrapText="1"/>
    </xf>
    <xf numFmtId="0" fontId="11" fillId="2" borderId="26" xfId="0" applyFont="1" applyFill="1" applyBorder="1" applyAlignment="1">
      <alignment horizontal="left" vertical="top" wrapText="1"/>
    </xf>
    <xf numFmtId="0" fontId="11" fillId="2" borderId="27" xfId="0" applyFont="1" applyFill="1" applyBorder="1" applyAlignment="1">
      <alignment horizontal="left" vertical="top" wrapText="1"/>
    </xf>
    <xf numFmtId="0" fontId="10" fillId="2" borderId="0" xfId="0" applyFont="1" applyFill="1" applyAlignment="1">
      <alignment vertical="top" wrapText="1"/>
    </xf>
    <xf numFmtId="0" fontId="11" fillId="2" borderId="28" xfId="0" applyFont="1" applyFill="1" applyBorder="1" applyAlignment="1">
      <alignment horizontal="left" vertical="top" wrapText="1"/>
    </xf>
    <xf numFmtId="0" fontId="11" fillId="2" borderId="0" xfId="0" applyFont="1" applyFill="1" applyAlignment="1">
      <alignment horizontal="left" vertical="top" wrapText="1"/>
    </xf>
    <xf numFmtId="0" fontId="11" fillId="2" borderId="29" xfId="0" applyFont="1" applyFill="1" applyBorder="1" applyAlignment="1">
      <alignment horizontal="left" vertical="top" wrapText="1"/>
    </xf>
    <xf numFmtId="0" fontId="86" fillId="3" borderId="36" xfId="0" applyFont="1" applyFill="1" applyBorder="1" applyAlignment="1" applyProtection="1">
      <alignment horizontal="left" vertical="center" wrapText="1"/>
      <protection locked="0"/>
    </xf>
    <xf numFmtId="0" fontId="86" fillId="3" borderId="37" xfId="0" applyFont="1" applyFill="1" applyBorder="1" applyAlignment="1" applyProtection="1">
      <alignment horizontal="left" vertical="center" wrapText="1"/>
      <protection locked="0"/>
    </xf>
    <xf numFmtId="0" fontId="86" fillId="3" borderId="38" xfId="0" applyFont="1" applyFill="1" applyBorder="1" applyAlignment="1" applyProtection="1">
      <alignment horizontal="left" vertical="center" wrapText="1"/>
      <protection locked="0"/>
    </xf>
    <xf numFmtId="0" fontId="6" fillId="2" borderId="10"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89" fillId="5" borderId="13" xfId="0" applyFont="1" applyFill="1" applyBorder="1" applyAlignment="1">
      <alignment horizontal="left" vertical="center"/>
    </xf>
    <xf numFmtId="0" fontId="89" fillId="5" borderId="14" xfId="0" applyFont="1" applyFill="1" applyBorder="1" applyAlignment="1">
      <alignment horizontal="left" vertical="center"/>
    </xf>
    <xf numFmtId="0" fontId="11" fillId="2" borderId="30" xfId="0" applyFont="1" applyFill="1" applyBorder="1" applyAlignment="1">
      <alignment horizontal="left" vertical="top" wrapText="1"/>
    </xf>
    <xf numFmtId="0" fontId="11" fillId="2" borderId="31" xfId="0" applyFont="1" applyFill="1" applyBorder="1" applyAlignment="1">
      <alignment horizontal="left" vertical="top" wrapText="1"/>
    </xf>
    <xf numFmtId="0" fontId="11" fillId="2" borderId="32" xfId="0" applyFont="1" applyFill="1" applyBorder="1" applyAlignment="1">
      <alignment horizontal="left" vertical="top" wrapText="1"/>
    </xf>
    <xf numFmtId="0" fontId="15" fillId="2" borderId="22"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24" xfId="0" applyFont="1" applyFill="1" applyBorder="1" applyAlignment="1">
      <alignment horizontal="left" vertical="center" wrapText="1"/>
    </xf>
    <xf numFmtId="0" fontId="15" fillId="2" borderId="20" xfId="0" applyFont="1" applyFill="1" applyBorder="1" applyAlignment="1">
      <alignment horizontal="left" vertical="top" wrapText="1"/>
    </xf>
    <xf numFmtId="0" fontId="15" fillId="2" borderId="16" xfId="0" applyFont="1" applyFill="1" applyBorder="1" applyAlignment="1">
      <alignment horizontal="left" vertical="top" wrapText="1"/>
    </xf>
    <xf numFmtId="0" fontId="15" fillId="2" borderId="21" xfId="0" applyFont="1" applyFill="1" applyBorder="1" applyAlignment="1">
      <alignment horizontal="left" vertical="top" wrapText="1"/>
    </xf>
    <xf numFmtId="0" fontId="6" fillId="3" borderId="3" xfId="0"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74" fillId="5" borderId="13" xfId="0" applyFont="1" applyFill="1" applyBorder="1" applyAlignment="1">
      <alignment horizontal="center" vertical="center"/>
    </xf>
    <xf numFmtId="179" fontId="77" fillId="2" borderId="0" xfId="0" applyNumberFormat="1" applyFont="1" applyFill="1" applyAlignment="1" applyProtection="1">
      <alignment horizontal="center" vertical="center" wrapText="1"/>
      <protection locked="0"/>
    </xf>
    <xf numFmtId="179" fontId="77" fillId="2" borderId="24" xfId="0" applyNumberFormat="1" applyFont="1" applyFill="1" applyBorder="1" applyAlignment="1" applyProtection="1">
      <alignment horizontal="center" vertical="center" wrapText="1"/>
      <protection locked="0"/>
    </xf>
    <xf numFmtId="179" fontId="77" fillId="3" borderId="33" xfId="0" applyNumberFormat="1" applyFont="1" applyFill="1" applyBorder="1" applyAlignment="1" applyProtection="1">
      <alignment horizontal="center" vertical="center" wrapText="1"/>
      <protection locked="0"/>
    </xf>
    <xf numFmtId="179" fontId="9" fillId="3" borderId="1" xfId="0" applyNumberFormat="1" applyFont="1" applyFill="1" applyBorder="1" applyAlignment="1" applyProtection="1">
      <alignment horizontal="center" vertical="center" wrapText="1"/>
      <protection locked="0"/>
    </xf>
    <xf numFmtId="0" fontId="15" fillId="2" borderId="40" xfId="0" applyFont="1" applyFill="1" applyBorder="1" applyAlignment="1">
      <alignment horizontal="left" vertical="center" wrapText="1"/>
    </xf>
    <xf numFmtId="0" fontId="15" fillId="2" borderId="23" xfId="0" applyFont="1" applyFill="1" applyBorder="1" applyAlignment="1">
      <alignment horizontal="left" vertical="center" wrapText="1"/>
    </xf>
    <xf numFmtId="0" fontId="15" fillId="2" borderId="47" xfId="0" applyFont="1" applyFill="1" applyBorder="1" applyAlignment="1">
      <alignment horizontal="left" vertical="center" wrapText="1"/>
    </xf>
    <xf numFmtId="0" fontId="15" fillId="3" borderId="55" xfId="0" applyFont="1" applyFill="1" applyBorder="1" applyAlignment="1" applyProtection="1">
      <alignment horizontal="left" vertical="top" wrapText="1"/>
      <protection locked="0"/>
    </xf>
    <xf numFmtId="0" fontId="15" fillId="3" borderId="53" xfId="0" applyFont="1" applyFill="1" applyBorder="1" applyAlignment="1" applyProtection="1">
      <alignment horizontal="left" vertical="top" wrapText="1"/>
      <protection locked="0"/>
    </xf>
    <xf numFmtId="0" fontId="15" fillId="3" borderId="54" xfId="0" applyFont="1" applyFill="1" applyBorder="1" applyAlignment="1" applyProtection="1">
      <alignment horizontal="left" vertical="top" wrapText="1"/>
      <protection locked="0"/>
    </xf>
    <xf numFmtId="0" fontId="16" fillId="2" borderId="22" xfId="0" applyFont="1" applyFill="1" applyBorder="1" applyAlignment="1">
      <alignment horizontal="left" vertical="top" wrapText="1"/>
    </xf>
    <xf numFmtId="0" fontId="16" fillId="2" borderId="0" xfId="0" applyFont="1" applyFill="1" applyAlignment="1">
      <alignment horizontal="left" vertical="top" wrapText="1"/>
    </xf>
    <xf numFmtId="0" fontId="16" fillId="2" borderId="24" xfId="0" applyFont="1" applyFill="1" applyBorder="1" applyAlignment="1">
      <alignment horizontal="left" vertical="top" wrapText="1"/>
    </xf>
    <xf numFmtId="0" fontId="27" fillId="2" borderId="22" xfId="0" applyFont="1" applyFill="1" applyBorder="1" applyAlignment="1" applyProtection="1">
      <alignment horizontal="left" vertical="top" wrapText="1"/>
      <protection locked="0"/>
    </xf>
    <xf numFmtId="0" fontId="27" fillId="2" borderId="0" xfId="0" applyFont="1" applyFill="1" applyAlignment="1" applyProtection="1">
      <alignment horizontal="left" vertical="top" wrapText="1"/>
      <protection locked="0"/>
    </xf>
    <xf numFmtId="0" fontId="27" fillId="2" borderId="24" xfId="0" applyFont="1" applyFill="1" applyBorder="1" applyAlignment="1" applyProtection="1">
      <alignment horizontal="left" vertical="top" wrapText="1"/>
      <protection locked="0"/>
    </xf>
    <xf numFmtId="0" fontId="27" fillId="2" borderId="20" xfId="0" applyFont="1" applyFill="1" applyBorder="1" applyAlignment="1" applyProtection="1">
      <alignment horizontal="left" vertical="top" wrapText="1"/>
      <protection locked="0"/>
    </xf>
    <xf numFmtId="0" fontId="27" fillId="2" borderId="16" xfId="0" applyFont="1" applyFill="1" applyBorder="1" applyAlignment="1" applyProtection="1">
      <alignment horizontal="left" vertical="top" wrapText="1"/>
      <protection locked="0"/>
    </xf>
    <xf numFmtId="0" fontId="27" fillId="2" borderId="21" xfId="0" applyFont="1" applyFill="1" applyBorder="1" applyAlignment="1" applyProtection="1">
      <alignment horizontal="left" vertical="top" wrapText="1"/>
      <protection locked="0"/>
    </xf>
    <xf numFmtId="0" fontId="15" fillId="3" borderId="52" xfId="0" applyFont="1" applyFill="1" applyBorder="1" applyAlignment="1" applyProtection="1">
      <alignment horizontal="left" vertical="top" wrapText="1"/>
      <protection locked="0"/>
    </xf>
    <xf numFmtId="0" fontId="15" fillId="2" borderId="13" xfId="0" applyFont="1" applyFill="1" applyBorder="1" applyAlignment="1">
      <alignment horizontal="left" vertical="top" wrapText="1"/>
    </xf>
    <xf numFmtId="0" fontId="15" fillId="2" borderId="18" xfId="0" applyFont="1" applyFill="1" applyBorder="1" applyAlignment="1">
      <alignment horizontal="left" vertical="top" wrapText="1"/>
    </xf>
    <xf numFmtId="0" fontId="15" fillId="2" borderId="0" xfId="0" applyFont="1" applyFill="1" applyAlignment="1">
      <alignment horizontal="left" vertical="top"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6" fillId="2" borderId="17" xfId="0" applyFont="1" applyFill="1" applyBorder="1" applyAlignment="1">
      <alignment horizontal="left" vertical="top" wrapText="1"/>
    </xf>
    <xf numFmtId="0" fontId="16" fillId="2" borderId="18" xfId="0" applyFont="1" applyFill="1" applyBorder="1" applyAlignment="1">
      <alignment horizontal="left" vertical="top" wrapText="1"/>
    </xf>
    <xf numFmtId="0" fontId="16" fillId="2" borderId="19" xfId="0" applyFont="1" applyFill="1" applyBorder="1" applyAlignment="1">
      <alignment horizontal="left" vertical="top" wrapText="1"/>
    </xf>
    <xf numFmtId="0" fontId="16" fillId="2" borderId="20" xfId="0" applyFont="1" applyFill="1" applyBorder="1" applyAlignment="1">
      <alignment horizontal="left" vertical="top" wrapText="1"/>
    </xf>
    <xf numFmtId="0" fontId="16" fillId="2" borderId="16" xfId="0" applyFont="1" applyFill="1" applyBorder="1" applyAlignment="1">
      <alignment horizontal="left" vertical="top" wrapText="1"/>
    </xf>
    <xf numFmtId="0" fontId="16" fillId="2" borderId="21" xfId="0" applyFont="1" applyFill="1" applyBorder="1" applyAlignment="1">
      <alignment horizontal="left" vertical="top" wrapText="1"/>
    </xf>
    <xf numFmtId="177" fontId="19" fillId="2" borderId="44" xfId="0" applyNumberFormat="1" applyFont="1" applyFill="1" applyBorder="1" applyAlignment="1">
      <alignment horizontal="center" vertical="center" wrapText="1"/>
    </xf>
    <xf numFmtId="177" fontId="19" fillId="2" borderId="43" xfId="0" applyNumberFormat="1" applyFont="1" applyFill="1" applyBorder="1" applyAlignment="1">
      <alignment horizontal="center" vertical="center" wrapText="1"/>
    </xf>
    <xf numFmtId="177" fontId="19" fillId="2" borderId="42" xfId="0" applyNumberFormat="1" applyFont="1" applyFill="1" applyBorder="1" applyAlignment="1">
      <alignment horizontal="center" vertical="center" wrapText="1"/>
    </xf>
    <xf numFmtId="0" fontId="16" fillId="2" borderId="17" xfId="0" applyFont="1" applyFill="1" applyBorder="1" applyAlignment="1">
      <alignment vertical="top" wrapText="1"/>
    </xf>
    <xf numFmtId="0" fontId="16" fillId="2" borderId="18" xfId="0" applyFont="1" applyFill="1" applyBorder="1" applyAlignment="1">
      <alignment vertical="top" wrapText="1"/>
    </xf>
    <xf numFmtId="0" fontId="16" fillId="2" borderId="19" xfId="0" applyFont="1" applyFill="1" applyBorder="1" applyAlignment="1">
      <alignment vertical="top" wrapText="1"/>
    </xf>
    <xf numFmtId="0" fontId="16" fillId="2" borderId="22" xfId="0" applyFont="1" applyFill="1" applyBorder="1" applyAlignment="1">
      <alignment vertical="top" wrapText="1"/>
    </xf>
    <xf numFmtId="0" fontId="16" fillId="2" borderId="0" xfId="0" applyFont="1" applyFill="1" applyAlignment="1">
      <alignment vertical="top" wrapText="1"/>
    </xf>
    <xf numFmtId="0" fontId="16" fillId="2" borderId="24" xfId="0" applyFont="1" applyFill="1" applyBorder="1" applyAlignment="1">
      <alignment vertical="top" wrapText="1"/>
    </xf>
    <xf numFmtId="0" fontId="16" fillId="2" borderId="20" xfId="0" applyFont="1" applyFill="1" applyBorder="1" applyAlignment="1">
      <alignment vertical="top" wrapText="1"/>
    </xf>
    <xf numFmtId="0" fontId="16" fillId="2" borderId="16" xfId="0" applyFont="1" applyFill="1" applyBorder="1" applyAlignment="1">
      <alignment vertical="top" wrapText="1"/>
    </xf>
    <xf numFmtId="0" fontId="16" fillId="2" borderId="21" xfId="0" applyFont="1" applyFill="1" applyBorder="1" applyAlignment="1">
      <alignment vertical="top" wrapText="1"/>
    </xf>
    <xf numFmtId="0" fontId="27" fillId="2" borderId="17" xfId="0" applyFont="1" applyFill="1" applyBorder="1" applyAlignment="1">
      <alignment vertical="top" wrapText="1"/>
    </xf>
    <xf numFmtId="0" fontId="27" fillId="2" borderId="18" xfId="0" applyFont="1" applyFill="1" applyBorder="1" applyAlignment="1">
      <alignment vertical="top" wrapText="1"/>
    </xf>
    <xf numFmtId="0" fontId="27" fillId="2" borderId="19" xfId="0" applyFont="1" applyFill="1" applyBorder="1" applyAlignment="1">
      <alignment vertical="top" wrapText="1"/>
    </xf>
    <xf numFmtId="0" fontId="27" fillId="2" borderId="22" xfId="0" applyFont="1" applyFill="1" applyBorder="1" applyAlignment="1">
      <alignment vertical="top" wrapText="1"/>
    </xf>
    <xf numFmtId="0" fontId="27" fillId="2" borderId="0" xfId="0" applyFont="1" applyFill="1" applyAlignment="1">
      <alignment vertical="top" wrapText="1"/>
    </xf>
    <xf numFmtId="0" fontId="27" fillId="2" borderId="24" xfId="0" applyFont="1" applyFill="1" applyBorder="1" applyAlignment="1">
      <alignment vertical="top" wrapText="1"/>
    </xf>
    <xf numFmtId="0" fontId="27" fillId="2" borderId="20" xfId="0" applyFont="1" applyFill="1" applyBorder="1" applyAlignment="1">
      <alignment vertical="top" wrapText="1"/>
    </xf>
    <xf numFmtId="0" fontId="27" fillId="2" borderId="16" xfId="0" applyFont="1" applyFill="1" applyBorder="1" applyAlignment="1">
      <alignment vertical="top" wrapText="1"/>
    </xf>
    <xf numFmtId="0" fontId="27" fillId="2" borderId="21" xfId="0" applyFont="1" applyFill="1" applyBorder="1" applyAlignment="1">
      <alignment vertical="top" wrapText="1"/>
    </xf>
    <xf numFmtId="0" fontId="60" fillId="0" borderId="9" xfId="0" applyFont="1" applyBorder="1" applyAlignment="1">
      <alignment horizontal="left" vertical="top" wrapText="1"/>
    </xf>
    <xf numFmtId="0" fontId="11" fillId="0" borderId="9" xfId="0" applyFont="1" applyBorder="1" applyAlignment="1">
      <alignment horizontal="left" vertical="top" wrapText="1"/>
    </xf>
    <xf numFmtId="0" fontId="60" fillId="0" borderId="10" xfId="0" applyFont="1" applyBorder="1" applyAlignment="1">
      <alignment horizontal="left" vertical="top" wrapText="1"/>
    </xf>
    <xf numFmtId="0" fontId="60" fillId="0" borderId="15" xfId="0" applyFont="1" applyBorder="1" applyAlignment="1">
      <alignment horizontal="left" vertical="top" wrapText="1"/>
    </xf>
    <xf numFmtId="0" fontId="60" fillId="0" borderId="11" xfId="0" applyFont="1" applyBorder="1" applyAlignment="1">
      <alignment horizontal="left" vertical="top" wrapText="1"/>
    </xf>
    <xf numFmtId="0" fontId="15" fillId="2" borderId="55" xfId="0" applyFont="1" applyFill="1" applyBorder="1" applyAlignment="1">
      <alignment horizontal="left" vertical="top" wrapText="1"/>
    </xf>
    <xf numFmtId="0" fontId="15" fillId="2" borderId="53" xfId="0" applyFont="1" applyFill="1" applyBorder="1" applyAlignment="1">
      <alignment horizontal="left" vertical="top" wrapText="1"/>
    </xf>
    <xf numFmtId="0" fontId="15" fillId="2" borderId="54" xfId="0" applyFont="1" applyFill="1" applyBorder="1" applyAlignment="1">
      <alignment horizontal="left" vertical="top" wrapText="1"/>
    </xf>
    <xf numFmtId="0" fontId="15" fillId="2" borderId="0" xfId="0" quotePrefix="1" applyFont="1" applyFill="1" applyAlignment="1">
      <alignment horizontal="left" vertical="top" wrapText="1"/>
    </xf>
    <xf numFmtId="0" fontId="66" fillId="2" borderId="0" xfId="0" quotePrefix="1" applyFont="1" applyFill="1" applyAlignment="1">
      <alignment horizontal="left" vertical="top" wrapText="1"/>
    </xf>
    <xf numFmtId="0" fontId="15" fillId="3" borderId="56" xfId="0" applyFont="1" applyFill="1" applyBorder="1" applyAlignment="1" applyProtection="1">
      <alignment horizontal="left" vertical="top" wrapText="1"/>
      <protection locked="0"/>
    </xf>
    <xf numFmtId="0" fontId="15" fillId="3" borderId="55" xfId="0" applyFont="1" applyFill="1" applyBorder="1" applyAlignment="1" applyProtection="1">
      <alignment vertical="top" wrapText="1"/>
      <protection locked="0"/>
    </xf>
    <xf numFmtId="0" fontId="0" fillId="0" borderId="53" xfId="0" applyBorder="1" applyAlignment="1" applyProtection="1">
      <alignment vertical="top" wrapText="1"/>
      <protection locked="0"/>
    </xf>
    <xf numFmtId="0" fontId="0" fillId="0" borderId="54" xfId="0" applyBorder="1" applyAlignment="1" applyProtection="1">
      <alignment vertical="top" wrapText="1"/>
      <protection locked="0"/>
    </xf>
    <xf numFmtId="0" fontId="16" fillId="2" borderId="59" xfId="0" applyFont="1" applyFill="1" applyBorder="1" applyAlignment="1">
      <alignment horizontal="left" vertical="top" wrapText="1"/>
    </xf>
    <xf numFmtId="0" fontId="15" fillId="3" borderId="52" xfId="0" applyFont="1" applyFill="1" applyBorder="1" applyAlignment="1" applyProtection="1">
      <alignment vertical="top" wrapText="1"/>
      <protection locked="0"/>
    </xf>
    <xf numFmtId="0" fontId="0" fillId="0" borderId="53" xfId="0" applyBorder="1" applyAlignment="1" applyProtection="1">
      <alignment vertical="center" wrapText="1"/>
      <protection locked="0"/>
    </xf>
    <xf numFmtId="0" fontId="0" fillId="0" borderId="54" xfId="0" applyBorder="1" applyAlignment="1" applyProtection="1">
      <alignment vertical="center" wrapText="1"/>
      <protection locked="0"/>
    </xf>
    <xf numFmtId="0" fontId="0" fillId="0" borderId="56" xfId="0" applyBorder="1" applyAlignment="1" applyProtection="1">
      <alignment vertical="top" wrapText="1"/>
      <protection locked="0"/>
    </xf>
    <xf numFmtId="0" fontId="24" fillId="2" borderId="22" xfId="0" applyFont="1" applyFill="1" applyBorder="1" applyAlignment="1">
      <alignment horizontal="left" vertical="top" wrapText="1"/>
    </xf>
    <xf numFmtId="0" fontId="24" fillId="2" borderId="0" xfId="0" applyFont="1" applyFill="1" applyAlignment="1">
      <alignment horizontal="left" vertical="top" wrapText="1"/>
    </xf>
    <xf numFmtId="0" fontId="24" fillId="2" borderId="24" xfId="0" applyFont="1" applyFill="1" applyBorder="1" applyAlignment="1">
      <alignment horizontal="left" vertical="top" wrapText="1"/>
    </xf>
    <xf numFmtId="0" fontId="24" fillId="2" borderId="20" xfId="0" applyFont="1" applyFill="1" applyBorder="1" applyAlignment="1">
      <alignment horizontal="left" vertical="top" wrapText="1"/>
    </xf>
    <xf numFmtId="0" fontId="24" fillId="2" borderId="16" xfId="0" applyFont="1" applyFill="1" applyBorder="1" applyAlignment="1">
      <alignment horizontal="left" vertical="top" wrapText="1"/>
    </xf>
    <xf numFmtId="0" fontId="24" fillId="2" borderId="21" xfId="0" applyFont="1" applyFill="1" applyBorder="1" applyAlignment="1">
      <alignment horizontal="left" vertical="top" wrapText="1"/>
    </xf>
    <xf numFmtId="0" fontId="87" fillId="0" borderId="62" xfId="0" applyFont="1" applyBorder="1" applyAlignment="1">
      <alignment vertical="top" wrapText="1"/>
    </xf>
    <xf numFmtId="0" fontId="81" fillId="0" borderId="62" xfId="0" applyFont="1" applyBorder="1" applyAlignment="1">
      <alignment vertical="top" wrapText="1"/>
    </xf>
    <xf numFmtId="0" fontId="24" fillId="2" borderId="19" xfId="0" applyFont="1" applyFill="1" applyBorder="1" applyAlignment="1">
      <alignment vertical="center" wrapText="1"/>
    </xf>
    <xf numFmtId="0" fontId="24" fillId="2" borderId="24" xfId="0" applyFont="1" applyFill="1" applyBorder="1" applyAlignment="1">
      <alignment vertical="center" wrapText="1"/>
    </xf>
    <xf numFmtId="0" fontId="24" fillId="2" borderId="21" xfId="0" applyFont="1" applyFill="1" applyBorder="1" applyAlignment="1">
      <alignment vertical="center" wrapText="1"/>
    </xf>
    <xf numFmtId="0" fontId="35" fillId="0" borderId="9" xfId="0" applyFont="1" applyBorder="1" applyAlignment="1">
      <alignment horizontal="left" vertical="top" wrapText="1"/>
    </xf>
    <xf numFmtId="0" fontId="6" fillId="0" borderId="9" xfId="0" applyFont="1" applyBorder="1" applyAlignment="1">
      <alignment horizontal="lef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0" fontId="6" fillId="0" borderId="19" xfId="0" applyFont="1" applyBorder="1" applyAlignment="1">
      <alignment vertical="top" wrapText="1"/>
    </xf>
    <xf numFmtId="0" fontId="6" fillId="0" borderId="22" xfId="0" applyFont="1" applyBorder="1" applyAlignment="1">
      <alignment vertical="top" wrapText="1"/>
    </xf>
    <xf numFmtId="0" fontId="6" fillId="0" borderId="0" xfId="0" applyFont="1" applyAlignment="1">
      <alignment vertical="top" wrapText="1"/>
    </xf>
    <xf numFmtId="0" fontId="6" fillId="0" borderId="24" xfId="0" applyFont="1" applyBorder="1" applyAlignment="1">
      <alignment vertical="top" wrapText="1"/>
    </xf>
    <xf numFmtId="0" fontId="15" fillId="0" borderId="13" xfId="0" applyFont="1" applyBorder="1" applyAlignment="1">
      <alignment vertical="top" wrapText="1"/>
    </xf>
    <xf numFmtId="0" fontId="0" fillId="0" borderId="13" xfId="0" applyBorder="1" applyAlignment="1">
      <alignment vertical="top" wrapText="1"/>
    </xf>
    <xf numFmtId="0" fontId="6" fillId="2" borderId="17" xfId="0" applyFont="1" applyFill="1" applyBorder="1" applyAlignment="1">
      <alignment horizontal="left" vertical="top" wrapText="1"/>
    </xf>
    <xf numFmtId="0" fontId="6" fillId="2" borderId="18" xfId="0" applyFont="1" applyFill="1" applyBorder="1" applyAlignment="1">
      <alignment horizontal="left" vertical="top" wrapText="1"/>
    </xf>
    <xf numFmtId="0" fontId="6" fillId="2" borderId="19" xfId="0" applyFont="1" applyFill="1" applyBorder="1" applyAlignment="1">
      <alignment horizontal="left" vertical="top" wrapText="1"/>
    </xf>
    <xf numFmtId="0" fontId="6" fillId="2" borderId="20"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19" xfId="0" applyFont="1" applyFill="1" applyBorder="1" applyAlignment="1">
      <alignment vertical="center" wrapText="1"/>
    </xf>
    <xf numFmtId="0" fontId="6" fillId="2" borderId="22" xfId="0" applyFont="1" applyFill="1" applyBorder="1" applyAlignment="1">
      <alignment horizontal="left" vertical="top" wrapText="1"/>
    </xf>
    <xf numFmtId="0" fontId="6" fillId="2" borderId="0" xfId="0" applyFont="1" applyFill="1" applyAlignment="1">
      <alignment horizontal="left" vertical="top" wrapText="1"/>
    </xf>
    <xf numFmtId="0" fontId="6" fillId="2" borderId="24" xfId="0" applyFont="1" applyFill="1" applyBorder="1" applyAlignment="1">
      <alignment vertical="center" wrapText="1"/>
    </xf>
    <xf numFmtId="0" fontId="6" fillId="2" borderId="24" xfId="0" applyFont="1" applyFill="1" applyBorder="1" applyAlignment="1">
      <alignment horizontal="left" vertical="top" wrapText="1"/>
    </xf>
    <xf numFmtId="0" fontId="6" fillId="2" borderId="21" xfId="0" applyFont="1" applyFill="1" applyBorder="1" applyAlignment="1">
      <alignment vertical="center" wrapText="1"/>
    </xf>
    <xf numFmtId="0" fontId="0" fillId="0" borderId="13" xfId="0" applyBorder="1" applyAlignment="1">
      <alignment vertical="center" wrapText="1"/>
    </xf>
    <xf numFmtId="0" fontId="11" fillId="0" borderId="10" xfId="0" applyFont="1" applyBorder="1" applyAlignment="1">
      <alignment horizontal="left" vertical="top" wrapText="1"/>
    </xf>
    <xf numFmtId="0" fontId="11" fillId="0" borderId="15" xfId="0" applyFont="1" applyBorder="1" applyAlignment="1">
      <alignment horizontal="left" vertical="top" wrapText="1"/>
    </xf>
    <xf numFmtId="0" fontId="11" fillId="0" borderId="11" xfId="0" applyFont="1" applyBorder="1" applyAlignment="1">
      <alignment horizontal="left" vertical="top" wrapText="1"/>
    </xf>
    <xf numFmtId="0" fontId="16" fillId="2" borderId="19" xfId="0" applyFont="1" applyFill="1" applyBorder="1" applyAlignment="1">
      <alignment vertical="center" wrapText="1"/>
    </xf>
    <xf numFmtId="0" fontId="16" fillId="2" borderId="24" xfId="0" applyFont="1" applyFill="1" applyBorder="1" applyAlignment="1">
      <alignment vertical="center" wrapText="1"/>
    </xf>
    <xf numFmtId="0" fontId="16" fillId="2" borderId="21" xfId="0" applyFont="1" applyFill="1" applyBorder="1" applyAlignment="1">
      <alignment vertical="center" wrapText="1"/>
    </xf>
    <xf numFmtId="0" fontId="15" fillId="2" borderId="13" xfId="0" applyFont="1" applyFill="1" applyBorder="1" applyAlignment="1">
      <alignment vertical="top" wrapText="1"/>
    </xf>
    <xf numFmtId="0" fontId="0" fillId="2" borderId="13" xfId="0" applyFill="1" applyBorder="1" applyAlignment="1">
      <alignment vertical="top" wrapText="1"/>
    </xf>
    <xf numFmtId="0" fontId="87" fillId="0" borderId="63" xfId="0" applyFont="1" applyBorder="1" applyAlignment="1">
      <alignment vertical="top" wrapText="1"/>
    </xf>
    <xf numFmtId="0" fontId="81" fillId="0" borderId="64" xfId="0" applyFont="1" applyBorder="1" applyAlignment="1">
      <alignment vertical="top" wrapText="1"/>
    </xf>
    <xf numFmtId="0" fontId="81" fillId="0" borderId="65" xfId="0" applyFont="1" applyBorder="1" applyAlignment="1">
      <alignment vertical="top" wrapText="1"/>
    </xf>
    <xf numFmtId="0" fontId="12" fillId="3" borderId="52" xfId="0" applyFont="1" applyFill="1" applyBorder="1" applyAlignment="1">
      <alignment horizontal="center" vertical="center" wrapText="1"/>
    </xf>
    <xf numFmtId="0" fontId="12" fillId="3" borderId="53" xfId="0" applyFont="1" applyFill="1" applyBorder="1" applyAlignment="1">
      <alignment horizontal="center" vertical="center" wrapText="1"/>
    </xf>
    <xf numFmtId="0" fontId="12" fillId="3" borderId="56" xfId="0" applyFont="1" applyFill="1" applyBorder="1" applyAlignment="1">
      <alignment horizontal="center" vertical="center" wrapText="1"/>
    </xf>
    <xf numFmtId="0" fontId="0" fillId="3" borderId="53" xfId="0" applyFill="1" applyBorder="1" applyAlignment="1" applyProtection="1">
      <alignment vertical="top" wrapText="1"/>
      <protection locked="0"/>
    </xf>
    <xf numFmtId="0" fontId="0" fillId="3" borderId="54" xfId="0" applyFill="1" applyBorder="1" applyAlignment="1" applyProtection="1">
      <alignment vertical="top" wrapText="1"/>
      <protection locked="0"/>
    </xf>
    <xf numFmtId="0" fontId="11" fillId="3" borderId="55" xfId="0" applyFont="1" applyFill="1" applyBorder="1" applyAlignment="1">
      <alignment vertical="center" wrapText="1"/>
    </xf>
    <xf numFmtId="0" fontId="11" fillId="3" borderId="53" xfId="0" applyFont="1" applyFill="1" applyBorder="1" applyAlignment="1">
      <alignment vertical="center" wrapText="1"/>
    </xf>
    <xf numFmtId="0" fontId="11" fillId="3" borderId="54" xfId="0" applyFont="1" applyFill="1" applyBorder="1" applyAlignment="1">
      <alignment vertical="center" wrapText="1"/>
    </xf>
    <xf numFmtId="0" fontId="37" fillId="2" borderId="17" xfId="0" applyFont="1" applyFill="1" applyBorder="1" applyAlignment="1">
      <alignment horizontal="left" vertical="top" wrapText="1"/>
    </xf>
    <xf numFmtId="0" fontId="37" fillId="2" borderId="18" xfId="0" applyFont="1" applyFill="1" applyBorder="1" applyAlignment="1">
      <alignment horizontal="left" vertical="top" wrapText="1"/>
    </xf>
    <xf numFmtId="0" fontId="37" fillId="2" borderId="19" xfId="0" applyFont="1" applyFill="1" applyBorder="1" applyAlignment="1">
      <alignment vertical="center" wrapText="1"/>
    </xf>
    <xf numFmtId="0" fontId="37" fillId="2" borderId="22" xfId="0" applyFont="1" applyFill="1" applyBorder="1" applyAlignment="1">
      <alignment horizontal="left" vertical="top" wrapText="1"/>
    </xf>
    <xf numFmtId="0" fontId="37" fillId="2" borderId="0" xfId="0" applyFont="1" applyFill="1" applyAlignment="1">
      <alignment horizontal="left" vertical="top" wrapText="1"/>
    </xf>
    <xf numFmtId="0" fontId="37" fillId="2" borderId="24" xfId="0" applyFont="1" applyFill="1" applyBorder="1" applyAlignment="1">
      <alignment vertical="center" wrapText="1"/>
    </xf>
    <xf numFmtId="0" fontId="37" fillId="2" borderId="20" xfId="0" applyFont="1" applyFill="1" applyBorder="1" applyAlignment="1">
      <alignment horizontal="left" vertical="top" wrapText="1"/>
    </xf>
    <xf numFmtId="0" fontId="37" fillId="2" borderId="16" xfId="0" applyFont="1" applyFill="1" applyBorder="1" applyAlignment="1">
      <alignment horizontal="left" vertical="top" wrapText="1"/>
    </xf>
    <xf numFmtId="0" fontId="37" fillId="2" borderId="21" xfId="0" applyFont="1" applyFill="1" applyBorder="1" applyAlignment="1">
      <alignment vertical="center" wrapText="1"/>
    </xf>
    <xf numFmtId="0" fontId="81" fillId="2" borderId="13" xfId="0" applyFont="1" applyFill="1" applyBorder="1" applyAlignment="1">
      <alignment vertical="top" wrapText="1"/>
    </xf>
    <xf numFmtId="0" fontId="63" fillId="0" borderId="9" xfId="0" applyFont="1" applyBorder="1" applyAlignment="1">
      <alignment horizontal="left" vertical="top" wrapText="1"/>
    </xf>
    <xf numFmtId="0" fontId="48" fillId="4" borderId="48" xfId="0" applyFont="1" applyFill="1" applyBorder="1" applyAlignment="1">
      <alignment horizontal="center" vertical="center" wrapText="1"/>
    </xf>
    <xf numFmtId="0" fontId="49" fillId="2" borderId="48" xfId="0" applyFont="1" applyFill="1" applyBorder="1" applyAlignment="1">
      <alignment horizontal="left" vertical="center" wrapText="1"/>
    </xf>
    <xf numFmtId="0" fontId="39" fillId="2" borderId="0" xfId="0" applyFont="1" applyFill="1" applyAlignment="1">
      <alignment horizontal="left" vertical="top" wrapText="1"/>
    </xf>
    <xf numFmtId="0" fontId="49" fillId="2" borderId="0" xfId="0" applyFont="1" applyFill="1" applyAlignment="1">
      <alignment horizontal="left" vertical="top" wrapText="1"/>
    </xf>
    <xf numFmtId="0" fontId="49" fillId="4" borderId="48" xfId="0" applyFont="1" applyFill="1" applyBorder="1" applyAlignment="1">
      <alignment horizontal="center" vertical="center" wrapText="1"/>
    </xf>
    <xf numFmtId="0" fontId="48" fillId="0" borderId="50" xfId="0" applyFont="1" applyBorder="1" applyAlignment="1">
      <alignment horizontal="left" vertical="center" shrinkToFit="1"/>
    </xf>
    <xf numFmtId="0" fontId="48" fillId="0" borderId="51" xfId="0" applyFont="1" applyBorder="1" applyAlignment="1">
      <alignment horizontal="left" vertical="center" shrinkToFit="1"/>
    </xf>
    <xf numFmtId="0" fontId="51" fillId="2" borderId="0" xfId="0" applyFont="1" applyFill="1" applyAlignment="1">
      <alignment horizontal="center" vertical="center" shrinkToFit="1"/>
    </xf>
    <xf numFmtId="0" fontId="88" fillId="2" borderId="49" xfId="0" applyFont="1" applyFill="1" applyBorder="1" applyAlignment="1">
      <alignment horizontal="center" vertical="center" wrapText="1"/>
    </xf>
    <xf numFmtId="0" fontId="88" fillId="2" borderId="50" xfId="0" applyFont="1" applyFill="1" applyBorder="1" applyAlignment="1">
      <alignment horizontal="center" vertical="center" wrapText="1"/>
    </xf>
    <xf numFmtId="0" fontId="87" fillId="0" borderId="50" xfId="0" applyFont="1" applyBorder="1" applyAlignment="1">
      <alignment vertical="center" wrapText="1"/>
    </xf>
  </cellXfs>
  <cellStyles count="3">
    <cellStyle name="ハイパーリンク" xfId="2" builtinId="8"/>
    <cellStyle name="標準" xfId="0" builtinId="0"/>
    <cellStyle name="標準 2" xfId="1" xr:uid="{00000000-0005-0000-0000-000002000000}"/>
  </cellStyles>
  <dxfs count="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FFFFCC"/>
      <color rgb="FFFFCCFF"/>
      <color rgb="FF3333FF"/>
      <color rgb="FF0000FF"/>
      <color rgb="FFCCFF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fmlaLink="$I$33" lockText="1" noThreeD="1"/>
</file>

<file path=xl/ctrlProps/ctrlProp12.xml><?xml version="1.0" encoding="utf-8"?>
<formControlPr xmlns="http://schemas.microsoft.com/office/spreadsheetml/2009/9/main" objectType="CheckBox" fmlaLink="$I$34" lockText="1" noThreeD="1"/>
</file>

<file path=xl/ctrlProps/ctrlProp13.xml><?xml version="1.0" encoding="utf-8"?>
<formControlPr xmlns="http://schemas.microsoft.com/office/spreadsheetml/2009/9/main" objectType="CheckBox" fmlaLink="$I$16" lockText="1" noThreeD="1"/>
</file>

<file path=xl/ctrlProps/ctrlProp14.xml><?xml version="1.0" encoding="utf-8"?>
<formControlPr xmlns="http://schemas.microsoft.com/office/spreadsheetml/2009/9/main" objectType="CheckBox" fmlaLink="$I$20" lockText="1" noThreeD="1"/>
</file>

<file path=xl/ctrlProps/ctrlProp15.xml><?xml version="1.0" encoding="utf-8"?>
<formControlPr xmlns="http://schemas.microsoft.com/office/spreadsheetml/2009/9/main" objectType="CheckBox" fmlaLink="$I$23" lockText="1" noThreeD="1"/>
</file>

<file path=xl/ctrlProps/ctrlProp16.xml><?xml version="1.0" encoding="utf-8"?>
<formControlPr xmlns="http://schemas.microsoft.com/office/spreadsheetml/2009/9/main" objectType="CheckBox" fmlaLink="$I$26" lockText="1" noThreeD="1"/>
</file>

<file path=xl/ctrlProps/ctrlProp17.xml><?xml version="1.0" encoding="utf-8"?>
<formControlPr xmlns="http://schemas.microsoft.com/office/spreadsheetml/2009/9/main" objectType="CheckBox" fmlaLink="$I$38" lockText="1" noThreeD="1"/>
</file>

<file path=xl/ctrlProps/ctrlProp18.xml><?xml version="1.0" encoding="utf-8"?>
<formControlPr xmlns="http://schemas.microsoft.com/office/spreadsheetml/2009/9/main" objectType="CheckBox" fmlaLink="$I$41" lockText="1" noThreeD="1"/>
</file>

<file path=xl/ctrlProps/ctrlProp19.xml><?xml version="1.0" encoding="utf-8"?>
<formControlPr xmlns="http://schemas.microsoft.com/office/spreadsheetml/2009/9/main" objectType="CheckBox" fmlaLink="$I$44"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I$5" lockText="1" noThreeD="1"/>
</file>

<file path=xl/ctrlProps/ctrlProp21.xml><?xml version="1.0" encoding="utf-8"?>
<formControlPr xmlns="http://schemas.microsoft.com/office/spreadsheetml/2009/9/main" objectType="CheckBox" fmlaLink="$I$11" lockText="1" noThreeD="1"/>
</file>

<file path=xl/ctrlProps/ctrlProp22.xml><?xml version="1.0" encoding="utf-8"?>
<formControlPr xmlns="http://schemas.microsoft.com/office/spreadsheetml/2009/9/main" objectType="CheckBox" fmlaLink="$I$14" lockText="1" noThreeD="1"/>
</file>

<file path=xl/ctrlProps/ctrlProp23.xml><?xml version="1.0" encoding="utf-8"?>
<formControlPr xmlns="http://schemas.microsoft.com/office/spreadsheetml/2009/9/main" objectType="CheckBox" fmlaLink="$I$8" lockText="1" noThreeD="1"/>
</file>

<file path=xl/ctrlProps/ctrlProp24.xml><?xml version="1.0" encoding="utf-8"?>
<formControlPr xmlns="http://schemas.microsoft.com/office/spreadsheetml/2009/9/main" objectType="CheckBox" fmlaLink="$I$35" lockText="1" noThreeD="1"/>
</file>

<file path=xl/ctrlProps/ctrlProp25.xml><?xml version="1.0" encoding="utf-8"?>
<formControlPr xmlns="http://schemas.microsoft.com/office/spreadsheetml/2009/9/main" objectType="CheckBox" fmlaLink="$I$32" lockText="1" noThreeD="1"/>
</file>

<file path=xl/ctrlProps/ctrlProp26.xml><?xml version="1.0" encoding="utf-8"?>
<formControlPr xmlns="http://schemas.microsoft.com/office/spreadsheetml/2009/9/main" objectType="CheckBox" fmlaLink="$I$29" lockText="1" noThreeD="1"/>
</file>

<file path=xl/ctrlProps/ctrlProp27.xml><?xml version="1.0" encoding="utf-8"?>
<formControlPr xmlns="http://schemas.microsoft.com/office/spreadsheetml/2009/9/main" objectType="CheckBox" fmlaLink="$I$5" lockText="1" noThreeD="1"/>
</file>

<file path=xl/ctrlProps/ctrlProp28.xml><?xml version="1.0" encoding="utf-8"?>
<formControlPr xmlns="http://schemas.microsoft.com/office/spreadsheetml/2009/9/main" objectType="CheckBox" fmlaLink="$I$23" lockText="1" noThreeD="1"/>
</file>

<file path=xl/ctrlProps/ctrlProp29.xml><?xml version="1.0" encoding="utf-8"?>
<formControlPr xmlns="http://schemas.microsoft.com/office/spreadsheetml/2009/9/main" objectType="CheckBox" fmlaLink="$I$17"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I$11" lockText="1" noThreeD="1"/>
</file>

<file path=xl/ctrlProps/ctrlProp31.xml><?xml version="1.0" encoding="utf-8"?>
<formControlPr xmlns="http://schemas.microsoft.com/office/spreadsheetml/2009/9/main" objectType="CheckBox" fmlaLink="$I$20" lockText="1" noThreeD="1"/>
</file>

<file path=xl/ctrlProps/ctrlProp32.xml><?xml version="1.0" encoding="utf-8"?>
<formControlPr xmlns="http://schemas.microsoft.com/office/spreadsheetml/2009/9/main" objectType="CheckBox" checked="Checked" fmlaLink="#REF!" lockText="1" noThreeD="1"/>
</file>

<file path=xl/ctrlProps/ctrlProp33.xml><?xml version="1.0" encoding="utf-8"?>
<formControlPr xmlns="http://schemas.microsoft.com/office/spreadsheetml/2009/9/main" objectType="CheckBox" fmlaLink="$I$8" lockText="1" noThreeD="1"/>
</file>

<file path=xl/ctrlProps/ctrlProp34.xml><?xml version="1.0" encoding="utf-8"?>
<formControlPr xmlns="http://schemas.microsoft.com/office/spreadsheetml/2009/9/main" objectType="CheckBox" fmlaLink="$I$14" lockText="1" noThreeD="1"/>
</file>

<file path=xl/ctrlProps/ctrlProp35.xml><?xml version="1.0" encoding="utf-8"?>
<formControlPr xmlns="http://schemas.microsoft.com/office/spreadsheetml/2009/9/main" objectType="CheckBox" fmlaLink="$I$35" lockText="1" noThreeD="1"/>
</file>

<file path=xl/ctrlProps/ctrlProp36.xml><?xml version="1.0" encoding="utf-8"?>
<formControlPr xmlns="http://schemas.microsoft.com/office/spreadsheetml/2009/9/main" objectType="CheckBox" fmlaLink="$I$38" lockText="1" noThreeD="1"/>
</file>

<file path=xl/ctrlProps/ctrlProp37.xml><?xml version="1.0" encoding="utf-8"?>
<formControlPr xmlns="http://schemas.microsoft.com/office/spreadsheetml/2009/9/main" objectType="CheckBox" fmlaLink="$I$41" lockText="1" noThreeD="1"/>
</file>

<file path=xl/ctrlProps/ctrlProp38.xml><?xml version="1.0" encoding="utf-8"?>
<formControlPr xmlns="http://schemas.microsoft.com/office/spreadsheetml/2009/9/main" objectType="CheckBox" fmlaLink="$I$21" lockText="1" noThreeD="1"/>
</file>

<file path=xl/ctrlProps/ctrlProp39.xml><?xml version="1.0" encoding="utf-8"?>
<formControlPr xmlns="http://schemas.microsoft.com/office/spreadsheetml/2009/9/main" objectType="CheckBox" fmlaLink="$I$29"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I$26" lockText="1" noThreeD="1"/>
</file>

<file path=xl/ctrlProps/ctrlProp41.xml><?xml version="1.0" encoding="utf-8"?>
<formControlPr xmlns="http://schemas.microsoft.com/office/spreadsheetml/2009/9/main" objectType="CheckBox" fmlaLink="$I$27" lockText="1" noThreeD="1"/>
</file>

<file path=xl/ctrlProps/ctrlProp42.xml><?xml version="1.0" encoding="utf-8"?>
<formControlPr xmlns="http://schemas.microsoft.com/office/spreadsheetml/2009/9/main" objectType="CheckBox" fmlaLink="$I$32" lockText="1" noThreeD="1"/>
</file>

<file path=xl/ctrlProps/ctrlProp43.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I$8" lockText="1" noThreeD="1"/>
</file>

<file path=xl/ctrlProps/ctrlProp45.xml><?xml version="1.0" encoding="utf-8"?>
<formControlPr xmlns="http://schemas.microsoft.com/office/spreadsheetml/2009/9/main" objectType="CheckBox" checked="Checked" fmlaLink="#REF!" lockText="1" noThreeD="1"/>
</file>

<file path=xl/ctrlProps/ctrlProp46.xml><?xml version="1.0" encoding="utf-8"?>
<formControlPr xmlns="http://schemas.microsoft.com/office/spreadsheetml/2009/9/main" objectType="CheckBox" fmlaLink="$I$5" lockText="1" noThreeD="1"/>
</file>

<file path=xl/ctrlProps/ctrlProp47.xml><?xml version="1.0" encoding="utf-8"?>
<formControlPr xmlns="http://schemas.microsoft.com/office/spreadsheetml/2009/9/main" objectType="CheckBox" fmlaLink="$I$11" lockText="1" noThreeD="1"/>
</file>

<file path=xl/ctrlProps/ctrlProp48.xml><?xml version="1.0" encoding="utf-8"?>
<formControlPr xmlns="http://schemas.microsoft.com/office/spreadsheetml/2009/9/main" objectType="CheckBox" fmlaLink="$I$15" lockText="1" noThreeD="1"/>
</file>

<file path=xl/ctrlProps/ctrlProp49.xml><?xml version="1.0" encoding="utf-8"?>
<formControlPr xmlns="http://schemas.microsoft.com/office/spreadsheetml/2009/9/main" objectType="CheckBox" fmlaLink="$I$27"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I$30" lockText="1" noThreeD="1"/>
</file>

<file path=xl/ctrlProps/ctrlProp51.xml><?xml version="1.0" encoding="utf-8"?>
<formControlPr xmlns="http://schemas.microsoft.com/office/spreadsheetml/2009/9/main" objectType="CheckBox" fmlaLink="$I$33" lockText="1" noThreeD="1"/>
</file>

<file path=xl/ctrlProps/ctrlProp52.xml><?xml version="1.0" encoding="utf-8"?>
<formControlPr xmlns="http://schemas.microsoft.com/office/spreadsheetml/2009/9/main" objectType="CheckBox" fmlaLink="$I$5" lockText="1" noThreeD="1"/>
</file>

<file path=xl/ctrlProps/ctrlProp53.xml><?xml version="1.0" encoding="utf-8"?>
<formControlPr xmlns="http://schemas.microsoft.com/office/spreadsheetml/2009/9/main" objectType="CheckBox" fmlaLink="$I$13" lockText="1" noThreeD="1"/>
</file>

<file path=xl/ctrlProps/ctrlProp54.xml><?xml version="1.0" encoding="utf-8"?>
<formControlPr xmlns="http://schemas.microsoft.com/office/spreadsheetml/2009/9/main" objectType="CheckBox" fmlaLink="$I$8" lockText="1" noThreeD="1"/>
</file>

<file path=xl/ctrlProps/ctrlProp55.xml><?xml version="1.0" encoding="utf-8"?>
<formControlPr xmlns="http://schemas.microsoft.com/office/spreadsheetml/2009/9/main" objectType="CheckBox" fmlaLink="$I$19" lockText="1" noThreeD="1"/>
</file>

<file path=xl/ctrlProps/ctrlProp56.xml><?xml version="1.0" encoding="utf-8"?>
<formControlPr xmlns="http://schemas.microsoft.com/office/spreadsheetml/2009/9/main" objectType="CheckBox" fmlaLink="$I$21" lockText="1" noThreeD="1"/>
</file>

<file path=xl/ctrlProps/ctrlProp57.xml><?xml version="1.0" encoding="utf-8"?>
<formControlPr xmlns="http://schemas.microsoft.com/office/spreadsheetml/2009/9/main" objectType="CheckBox" fmlaLink="$I$25" lockText="1" noThreeD="1"/>
</file>

<file path=xl/ctrlProps/ctrlProp58.xml><?xml version="1.0" encoding="utf-8"?>
<formControlPr xmlns="http://schemas.microsoft.com/office/spreadsheetml/2009/9/main" objectType="CheckBox" fmlaLink="$I$23" lockText="1" noThreeD="1"/>
</file>

<file path=xl/ctrlProps/ctrlProp59.xml><?xml version="1.0" encoding="utf-8"?>
<formControlPr xmlns="http://schemas.microsoft.com/office/spreadsheetml/2009/9/main" objectType="CheckBox" fmlaLink="$I$17"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I$5" lockText="1" noThreeD="1"/>
</file>

<file path=xl/ctrlProps/ctrlProp61.xml><?xml version="1.0" encoding="utf-8"?>
<formControlPr xmlns="http://schemas.microsoft.com/office/spreadsheetml/2009/9/main" objectType="CheckBox" fmlaLink="$I$20" lockText="1" noThreeD="1"/>
</file>

<file path=xl/ctrlProps/ctrlProp62.xml><?xml version="1.0" encoding="utf-8"?>
<formControlPr xmlns="http://schemas.microsoft.com/office/spreadsheetml/2009/9/main" objectType="CheckBox" fmlaLink="$I$11" lockText="1" noThreeD="1"/>
</file>

<file path=xl/ctrlProps/ctrlProp63.xml><?xml version="1.0" encoding="utf-8"?>
<formControlPr xmlns="http://schemas.microsoft.com/office/spreadsheetml/2009/9/main" objectType="CheckBox" fmlaLink="$I$14" lockText="1" noThreeD="1"/>
</file>

<file path=xl/ctrlProps/ctrlProp64.xml><?xml version="1.0" encoding="utf-8"?>
<formControlPr xmlns="http://schemas.microsoft.com/office/spreadsheetml/2009/9/main" objectType="CheckBox" fmlaLink="$I$17" lockText="1" noThreeD="1"/>
</file>

<file path=xl/ctrlProps/ctrlProp65.xml><?xml version="1.0" encoding="utf-8"?>
<formControlPr xmlns="http://schemas.microsoft.com/office/spreadsheetml/2009/9/main" objectType="CheckBox" fmlaLink="$I$41" lockText="1" noThreeD="1"/>
</file>

<file path=xl/ctrlProps/ctrlProp66.xml><?xml version="1.0" encoding="utf-8"?>
<formControlPr xmlns="http://schemas.microsoft.com/office/spreadsheetml/2009/9/main" objectType="CheckBox" fmlaLink="$I$44" lockText="1" noThreeD="1"/>
</file>

<file path=xl/ctrlProps/ctrlProp67.xml><?xml version="1.0" encoding="utf-8"?>
<formControlPr xmlns="http://schemas.microsoft.com/office/spreadsheetml/2009/9/main" objectType="CheckBox" fmlaLink="$I$47" lockText="1" noThreeD="1"/>
</file>

<file path=xl/ctrlProps/ctrlProp68.xml><?xml version="1.0" encoding="utf-8"?>
<formControlPr xmlns="http://schemas.microsoft.com/office/spreadsheetml/2009/9/main" objectType="CheckBox" fmlaLink="$I$8" lockText="1" noThreeD="1"/>
</file>

<file path=xl/ctrlProps/ctrlProp69.xml><?xml version="1.0" encoding="utf-8"?>
<formControlPr xmlns="http://schemas.microsoft.com/office/spreadsheetml/2009/9/main" objectType="CheckBox" fmlaLink="$I$29" lockText="1" noThreeD="1"/>
</file>

<file path=xl/ctrlProps/ctrlProp7.xml><?xml version="1.0" encoding="utf-8"?>
<formControlPr xmlns="http://schemas.microsoft.com/office/spreadsheetml/2009/9/main" objectType="CheckBox" fmlaLink="$I$33" lockText="1" noThreeD="1"/>
</file>

<file path=xl/ctrlProps/ctrlProp70.xml><?xml version="1.0" encoding="utf-8"?>
<formControlPr xmlns="http://schemas.microsoft.com/office/spreadsheetml/2009/9/main" objectType="CheckBox" fmlaLink="$I$23" lockText="1" noThreeD="1"/>
</file>

<file path=xl/ctrlProps/ctrlProp71.xml><?xml version="1.0" encoding="utf-8"?>
<formControlPr xmlns="http://schemas.microsoft.com/office/spreadsheetml/2009/9/main" objectType="CheckBox" fmlaLink="$I$26" lockText="1" noThreeD="1"/>
</file>

<file path=xl/ctrlProps/ctrlProp72.xml><?xml version="1.0" encoding="utf-8"?>
<formControlPr xmlns="http://schemas.microsoft.com/office/spreadsheetml/2009/9/main" objectType="CheckBox" fmlaLink="$I$38" lockText="1" noThreeD="1"/>
</file>

<file path=xl/ctrlProps/ctrlProp73.xml><?xml version="1.0" encoding="utf-8"?>
<formControlPr xmlns="http://schemas.microsoft.com/office/spreadsheetml/2009/9/main" objectType="CheckBox" fmlaLink="$I$32" lockText="1" noThreeD="1"/>
</file>

<file path=xl/ctrlProps/ctrlProp74.xml><?xml version="1.0" encoding="utf-8"?>
<formControlPr xmlns="http://schemas.microsoft.com/office/spreadsheetml/2009/9/main" objectType="CheckBox" fmlaLink="$I$35" lockText="1" noThreeD="1"/>
</file>

<file path=xl/ctrlProps/ctrlProp75.xml><?xml version="1.0" encoding="utf-8"?>
<formControlPr xmlns="http://schemas.microsoft.com/office/spreadsheetml/2009/9/main" objectType="CheckBox" fmlaLink="$I$14" lockText="1" noThreeD="1"/>
</file>

<file path=xl/ctrlProps/ctrlProp76.xml><?xml version="1.0" encoding="utf-8"?>
<formControlPr xmlns="http://schemas.microsoft.com/office/spreadsheetml/2009/9/main" objectType="CheckBox" fmlaLink="$I$17" lockText="1" noThreeD="1"/>
</file>

<file path=xl/ctrlProps/ctrlProp77.xml><?xml version="1.0" encoding="utf-8"?>
<formControlPr xmlns="http://schemas.microsoft.com/office/spreadsheetml/2009/9/main" objectType="CheckBox" fmlaLink="$I$23" lockText="1" noThreeD="1"/>
</file>

<file path=xl/ctrlProps/ctrlProp78.xml><?xml version="1.0" encoding="utf-8"?>
<formControlPr xmlns="http://schemas.microsoft.com/office/spreadsheetml/2009/9/main" objectType="CheckBox" fmlaLink="$I$20" lockText="1" noThreeD="1"/>
</file>

<file path=xl/ctrlProps/ctrlProp79.xml><?xml version="1.0" encoding="utf-8"?>
<formControlPr xmlns="http://schemas.microsoft.com/office/spreadsheetml/2009/9/main" objectType="CheckBox" fmlaLink="$I$11" lockText="1" noThreeD="1"/>
</file>

<file path=xl/ctrlProps/ctrlProp8.xml><?xml version="1.0" encoding="utf-8"?>
<formControlPr xmlns="http://schemas.microsoft.com/office/spreadsheetml/2009/9/main" objectType="CheckBox" fmlaLink="$I$34" lockText="1" noThreeD="1"/>
</file>

<file path=xl/ctrlProps/ctrlProp80.xml><?xml version="1.0" encoding="utf-8"?>
<formControlPr xmlns="http://schemas.microsoft.com/office/spreadsheetml/2009/9/main" objectType="CheckBox" fmlaLink="$I$26" lockText="1" noThreeD="1"/>
</file>

<file path=xl/ctrlProps/ctrlProp81.xml><?xml version="1.0" encoding="utf-8"?>
<formControlPr xmlns="http://schemas.microsoft.com/office/spreadsheetml/2009/9/main" objectType="CheckBox" fmlaLink="$I$29" lockText="1" noThreeD="1"/>
</file>

<file path=xl/ctrlProps/ctrlProp82.xml><?xml version="1.0" encoding="utf-8"?>
<formControlPr xmlns="http://schemas.microsoft.com/office/spreadsheetml/2009/9/main" objectType="CheckBox" fmlaLink="$I$32" lockText="1" noThreeD="1"/>
</file>

<file path=xl/ctrlProps/ctrlProp83.xml><?xml version="1.0" encoding="utf-8"?>
<formControlPr xmlns="http://schemas.microsoft.com/office/spreadsheetml/2009/9/main" objectType="CheckBox" fmlaLink="$I$5" lockText="1" noThreeD="1"/>
</file>

<file path=xl/ctrlProps/ctrlProp84.xml><?xml version="1.0" encoding="utf-8"?>
<formControlPr xmlns="http://schemas.microsoft.com/office/spreadsheetml/2009/9/main" objectType="CheckBox" fmlaLink="$I$8" lockText="1" noThreeD="1"/>
</file>

<file path=xl/ctrlProps/ctrlProp85.xml><?xml version="1.0" encoding="utf-8"?>
<formControlPr xmlns="http://schemas.microsoft.com/office/spreadsheetml/2009/9/main" objectType="CheckBox" fmlaLink="$I$18" lockText="1" noThreeD="1"/>
</file>

<file path=xl/ctrlProps/ctrlProp86.xml><?xml version="1.0" encoding="utf-8"?>
<formControlPr xmlns="http://schemas.microsoft.com/office/spreadsheetml/2009/9/main" objectType="CheckBox" fmlaLink="$I$5" lockText="1" noThreeD="1"/>
</file>

<file path=xl/ctrlProps/ctrlProp87.xml><?xml version="1.0" encoding="utf-8"?>
<formControlPr xmlns="http://schemas.microsoft.com/office/spreadsheetml/2009/9/main" objectType="CheckBox" fmlaLink="$I$17" lockText="1" noThreeD="1"/>
</file>

<file path=xl/ctrlProps/ctrlProp88.xml><?xml version="1.0" encoding="utf-8"?>
<formControlPr xmlns="http://schemas.microsoft.com/office/spreadsheetml/2009/9/main" objectType="CheckBox" fmlaLink="$I$11" lockText="1" noThreeD="1"/>
</file>

<file path=xl/ctrlProps/ctrlProp89.xml><?xml version="1.0" encoding="utf-8"?>
<formControlPr xmlns="http://schemas.microsoft.com/office/spreadsheetml/2009/9/main" objectType="CheckBox" fmlaLink="$I$14"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fmlaLink="$I$8" lockText="1" noThreeD="1"/>
</file>

<file path=xl/ctrlProps/ctrlProp91.xml><?xml version="1.0" encoding="utf-8"?>
<formControlPr xmlns="http://schemas.microsoft.com/office/spreadsheetml/2009/9/main" objectType="CheckBox" fmlaLink="$I$23" lockText="1" noThreeD="1"/>
</file>

<file path=xl/ctrlProps/ctrlProp92.xml><?xml version="1.0" encoding="utf-8"?>
<formControlPr xmlns="http://schemas.microsoft.com/office/spreadsheetml/2009/9/main" objectType="CheckBox" fmlaLink="$I$32" lockText="1" noThreeD="1"/>
</file>

<file path=xl/ctrlProps/ctrlProp93.xml><?xml version="1.0" encoding="utf-8"?>
<formControlPr xmlns="http://schemas.microsoft.com/office/spreadsheetml/2009/9/main" objectType="CheckBox" fmlaLink="$I$35" lockText="1" noThreeD="1"/>
</file>

<file path=xl/ctrlProps/ctrlProp94.xml><?xml version="1.0" encoding="utf-8"?>
<formControlPr xmlns="http://schemas.microsoft.com/office/spreadsheetml/2009/9/main" objectType="CheckBox" fmlaLink="$I$38" lockText="1" noThreeD="1"/>
</file>

<file path=xl/ctrlProps/ctrlProp95.xml><?xml version="1.0" encoding="utf-8"?>
<formControlPr xmlns="http://schemas.microsoft.com/office/spreadsheetml/2009/9/main" objectType="CheckBox" fmlaLink="$I$20" lockText="1" noThreeD="1"/>
</file>

<file path=xl/ctrlProps/ctrlProp96.xml><?xml version="1.0" encoding="utf-8"?>
<formControlPr xmlns="http://schemas.microsoft.com/office/spreadsheetml/2009/9/main" objectType="CheckBox" fmlaLink="$I$26" lockText="1" noThreeD="1"/>
</file>

<file path=xl/ctrlProps/ctrlProp97.xml><?xml version="1.0" encoding="utf-8"?>
<formControlPr xmlns="http://schemas.microsoft.com/office/spreadsheetml/2009/9/main" objectType="CheckBox" fmlaLink="$I$2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152400</xdr:colOff>
          <xdr:row>33</xdr:row>
          <xdr:rowOff>0</xdr:rowOff>
        </xdr:from>
        <xdr:to>
          <xdr:col>41</xdr:col>
          <xdr:colOff>171450</xdr:colOff>
          <xdr:row>33</xdr:row>
          <xdr:rowOff>101600</xdr:rowOff>
        </xdr:to>
        <xdr:sp macro="" textlink="">
          <xdr:nvSpPr>
            <xdr:cNvPr id="106503" name="Check Box 7" descr="はい" hidden="1">
              <a:extLst>
                <a:ext uri="{63B3BB69-23CF-44E3-9099-C40C66FF867C}">
                  <a14:compatExt spid="_x0000_s106503"/>
                </a:ext>
                <a:ext uri="{FF2B5EF4-FFF2-40B4-BE49-F238E27FC236}">
                  <a16:creationId xmlns:a16="http://schemas.microsoft.com/office/drawing/2014/main" id="{00000000-0008-0000-0000-000007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88900</xdr:colOff>
          <xdr:row>34</xdr:row>
          <xdr:rowOff>0</xdr:rowOff>
        </xdr:from>
        <xdr:to>
          <xdr:col>41</xdr:col>
          <xdr:colOff>120650</xdr:colOff>
          <xdr:row>35</xdr:row>
          <xdr:rowOff>6350</xdr:rowOff>
        </xdr:to>
        <xdr:sp macro="" textlink="">
          <xdr:nvSpPr>
            <xdr:cNvPr id="106504" name="Check Box 8" descr="はい" hidden="1">
              <a:extLst>
                <a:ext uri="{63B3BB69-23CF-44E3-9099-C40C66FF867C}">
                  <a14:compatExt spid="_x0000_s106504"/>
                </a:ext>
                <a:ext uri="{FF2B5EF4-FFF2-40B4-BE49-F238E27FC236}">
                  <a16:creationId xmlns:a16="http://schemas.microsoft.com/office/drawing/2014/main" id="{00000000-0008-0000-0000-000008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431800</xdr:colOff>
          <xdr:row>21</xdr:row>
          <xdr:rowOff>0</xdr:rowOff>
        </xdr:from>
        <xdr:to>
          <xdr:col>22</xdr:col>
          <xdr:colOff>0</xdr:colOff>
          <xdr:row>21</xdr:row>
          <xdr:rowOff>0</xdr:rowOff>
        </xdr:to>
        <xdr:sp macro="" textlink="">
          <xdr:nvSpPr>
            <xdr:cNvPr id="106505" name="Check Box 9" hidden="1">
              <a:extLst>
                <a:ext uri="{63B3BB69-23CF-44E3-9099-C40C66FF867C}">
                  <a14:compatExt spid="_x0000_s106505"/>
                </a:ext>
                <a:ext uri="{FF2B5EF4-FFF2-40B4-BE49-F238E27FC236}">
                  <a16:creationId xmlns:a16="http://schemas.microsoft.com/office/drawing/2014/main" id="{00000000-0008-0000-0000-000009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その他（具体的に記載してください。）</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18</xdr:row>
          <xdr:rowOff>0</xdr:rowOff>
        </xdr:from>
        <xdr:to>
          <xdr:col>7</xdr:col>
          <xdr:colOff>596900</xdr:colOff>
          <xdr:row>34</xdr:row>
          <xdr:rowOff>0</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800100" y="6083300"/>
              <a:ext cx="4483100" cy="4330700"/>
              <a:chOff x="800100" y="6105525"/>
              <a:chExt cx="4483100" cy="4352925"/>
            </a:xfrm>
          </xdr:grpSpPr>
          <xdr:sp macro="" textlink="">
            <xdr:nvSpPr>
              <xdr:cNvPr id="106497" name="Check Box 1" hidden="1">
                <a:extLst>
                  <a:ext uri="{63B3BB69-23CF-44E3-9099-C40C66FF867C}">
                    <a14:compatExt spid="_x0000_s106497"/>
                  </a:ext>
                  <a:ext uri="{FF2B5EF4-FFF2-40B4-BE49-F238E27FC236}">
                    <a16:creationId xmlns:a16="http://schemas.microsoft.com/office/drawing/2014/main" id="{00000000-0008-0000-0000-000001A00100}"/>
                  </a:ext>
                </a:extLst>
              </xdr:cNvPr>
              <xdr:cNvSpPr/>
            </xdr:nvSpPr>
            <xdr:spPr bwMode="auto">
              <a:xfrm>
                <a:off x="2044961" y="6403258"/>
                <a:ext cx="947471" cy="2945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広告、チラシなど</a:t>
                </a:r>
              </a:p>
            </xdr:txBody>
          </xdr:sp>
          <xdr:sp macro="" textlink="">
            <xdr:nvSpPr>
              <xdr:cNvPr id="106498" name="Check Box 2" hidden="1">
                <a:extLst>
                  <a:ext uri="{63B3BB69-23CF-44E3-9099-C40C66FF867C}">
                    <a14:compatExt spid="_x0000_s106498"/>
                  </a:ext>
                  <a:ext uri="{FF2B5EF4-FFF2-40B4-BE49-F238E27FC236}">
                    <a16:creationId xmlns:a16="http://schemas.microsoft.com/office/drawing/2014/main" id="{00000000-0008-0000-0000-000002A00100}"/>
                  </a:ext>
                </a:extLst>
              </xdr:cNvPr>
              <xdr:cNvSpPr/>
            </xdr:nvSpPr>
            <xdr:spPr bwMode="auto">
              <a:xfrm>
                <a:off x="3822193" y="6105525"/>
                <a:ext cx="1122116" cy="2977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ポスター、POPなど</a:t>
                </a:r>
              </a:p>
            </xdr:txBody>
          </xdr:sp>
          <xdr:sp macro="" textlink="">
            <xdr:nvSpPr>
              <xdr:cNvPr id="106499" name="Check Box 3" hidden="1">
                <a:extLst>
                  <a:ext uri="{63B3BB69-23CF-44E3-9099-C40C66FF867C}">
                    <a14:compatExt spid="_x0000_s106499"/>
                  </a:ext>
                  <a:ext uri="{FF2B5EF4-FFF2-40B4-BE49-F238E27FC236}">
                    <a16:creationId xmlns:a16="http://schemas.microsoft.com/office/drawing/2014/main" id="{00000000-0008-0000-0000-000003A00100}"/>
                  </a:ext>
                </a:extLst>
              </xdr:cNvPr>
              <xdr:cNvSpPr/>
            </xdr:nvSpPr>
            <xdr:spPr bwMode="auto">
              <a:xfrm>
                <a:off x="2044961" y="6105525"/>
                <a:ext cx="1163179" cy="2977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ショップカード、名刺</a:t>
                </a:r>
              </a:p>
            </xdr:txBody>
          </xdr:sp>
          <xdr:sp macro="" textlink="">
            <xdr:nvSpPr>
              <xdr:cNvPr id="106500" name="Check Box 4" hidden="1">
                <a:extLst>
                  <a:ext uri="{63B3BB69-23CF-44E3-9099-C40C66FF867C}">
                    <a14:compatExt spid="_x0000_s106500"/>
                  </a:ext>
                  <a:ext uri="{FF2B5EF4-FFF2-40B4-BE49-F238E27FC236}">
                    <a16:creationId xmlns:a16="http://schemas.microsoft.com/office/drawing/2014/main" id="{00000000-0008-0000-0000-000004A00100}"/>
                  </a:ext>
                </a:extLst>
              </xdr:cNvPr>
              <xdr:cNvSpPr/>
            </xdr:nvSpPr>
            <xdr:spPr bwMode="auto">
              <a:xfrm>
                <a:off x="800100" y="6105525"/>
                <a:ext cx="606827" cy="2977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WEB</a:t>
                </a:r>
              </a:p>
            </xdr:txBody>
          </xdr:sp>
          <xdr:sp macro="" textlink="">
            <xdr:nvSpPr>
              <xdr:cNvPr id="106501" name="Check Box 5" hidden="1">
                <a:extLst>
                  <a:ext uri="{63B3BB69-23CF-44E3-9099-C40C66FF867C}">
                    <a14:compatExt spid="_x0000_s106501"/>
                  </a:ext>
                  <a:ext uri="{FF2B5EF4-FFF2-40B4-BE49-F238E27FC236}">
                    <a16:creationId xmlns:a16="http://schemas.microsoft.com/office/drawing/2014/main" id="{00000000-0008-0000-0000-000005A00100}"/>
                  </a:ext>
                </a:extLst>
              </xdr:cNvPr>
              <xdr:cNvSpPr/>
            </xdr:nvSpPr>
            <xdr:spPr bwMode="auto">
              <a:xfrm>
                <a:off x="800100" y="6400800"/>
                <a:ext cx="1340122" cy="2952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環境報告書など</a:t>
                </a:r>
              </a:p>
            </xdr:txBody>
          </xdr:sp>
          <xdr:sp macro="" textlink="">
            <xdr:nvSpPr>
              <xdr:cNvPr id="106502" name="Check Box 6" hidden="1">
                <a:extLst>
                  <a:ext uri="{63B3BB69-23CF-44E3-9099-C40C66FF867C}">
                    <a14:compatExt spid="_x0000_s106502"/>
                  </a:ext>
                  <a:ext uri="{FF2B5EF4-FFF2-40B4-BE49-F238E27FC236}">
                    <a16:creationId xmlns:a16="http://schemas.microsoft.com/office/drawing/2014/main" id="{00000000-0008-0000-0000-000006A00100}"/>
                  </a:ext>
                </a:extLst>
              </xdr:cNvPr>
              <xdr:cNvSpPr/>
            </xdr:nvSpPr>
            <xdr:spPr bwMode="auto">
              <a:xfrm>
                <a:off x="3822193" y="6403258"/>
                <a:ext cx="1157046" cy="2945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SNSなどでの活用</a:t>
                </a:r>
              </a:p>
            </xdr:txBody>
          </xdr:sp>
          <xdr:sp macro="" textlink="">
            <xdr:nvSpPr>
              <xdr:cNvPr id="106506" name="Check Box 10" hidden="1">
                <a:extLst>
                  <a:ext uri="{63B3BB69-23CF-44E3-9099-C40C66FF867C}">
                    <a14:compatExt spid="_x0000_s106506"/>
                  </a:ext>
                  <a:ext uri="{FF2B5EF4-FFF2-40B4-BE49-F238E27FC236}">
                    <a16:creationId xmlns:a16="http://schemas.microsoft.com/office/drawing/2014/main" id="{00000000-0008-0000-0000-00000AA00100}"/>
                  </a:ext>
                </a:extLst>
              </xdr:cNvPr>
              <xdr:cNvSpPr/>
            </xdr:nvSpPr>
            <xdr:spPr bwMode="auto">
              <a:xfrm>
                <a:off x="800100" y="6694436"/>
                <a:ext cx="1333772" cy="35368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a:t>
                </a:r>
              </a:p>
            </xdr:txBody>
          </xdr:sp>
          <xdr:sp macro="" textlink="">
            <xdr:nvSpPr>
              <xdr:cNvPr id="106507" name="Check Box 11" hidden="1">
                <a:extLst>
                  <a:ext uri="{63B3BB69-23CF-44E3-9099-C40C66FF867C}">
                    <a14:compatExt spid="_x0000_s106507"/>
                  </a:ext>
                  <a:ext uri="{FF2B5EF4-FFF2-40B4-BE49-F238E27FC236}">
                    <a16:creationId xmlns:a16="http://schemas.microsoft.com/office/drawing/2014/main" id="{00000000-0008-0000-0000-00000BA00100}"/>
                  </a:ext>
                </a:extLst>
              </xdr:cNvPr>
              <xdr:cNvSpPr/>
            </xdr:nvSpPr>
            <xdr:spPr bwMode="auto">
              <a:xfrm>
                <a:off x="3917455" y="9918524"/>
                <a:ext cx="1365745" cy="271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はい</a:t>
                </a:r>
              </a:p>
            </xdr:txBody>
          </xdr:sp>
          <xdr:sp macro="" textlink="">
            <xdr:nvSpPr>
              <xdr:cNvPr id="106508" name="Check Box 12" hidden="1">
                <a:extLst>
                  <a:ext uri="{63B3BB69-23CF-44E3-9099-C40C66FF867C}">
                    <a14:compatExt spid="_x0000_s106508"/>
                  </a:ext>
                  <a:ext uri="{FF2B5EF4-FFF2-40B4-BE49-F238E27FC236}">
                    <a16:creationId xmlns:a16="http://schemas.microsoft.com/office/drawing/2014/main" id="{00000000-0008-0000-0000-00000CA00100}"/>
                  </a:ext>
                </a:extLst>
              </xdr:cNvPr>
              <xdr:cNvSpPr/>
            </xdr:nvSpPr>
            <xdr:spPr bwMode="auto">
              <a:xfrm>
                <a:off x="3914279" y="10190074"/>
                <a:ext cx="1365745" cy="26837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はい</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19050</xdr:colOff>
      <xdr:row>42</xdr:row>
      <xdr:rowOff>257175</xdr:rowOff>
    </xdr:from>
    <xdr:to>
      <xdr:col>3</xdr:col>
      <xdr:colOff>1066799</xdr:colOff>
      <xdr:row>45</xdr:row>
      <xdr:rowOff>61</xdr:rowOff>
    </xdr:to>
    <xdr:sp macro="" textlink="">
      <xdr:nvSpPr>
        <xdr:cNvPr id="7" name="大かっこ 6">
          <a:extLst>
            <a:ext uri="{FF2B5EF4-FFF2-40B4-BE49-F238E27FC236}">
              <a16:creationId xmlns:a16="http://schemas.microsoft.com/office/drawing/2014/main" id="{00000000-0008-0000-0100-000007000000}"/>
            </a:ext>
          </a:extLst>
        </xdr:cNvPr>
        <xdr:cNvSpPr/>
      </xdr:nvSpPr>
      <xdr:spPr>
        <a:xfrm>
          <a:off x="409575" y="9058275"/>
          <a:ext cx="3238499" cy="542986"/>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37</xdr:row>
      <xdr:rowOff>12699</xdr:rowOff>
    </xdr:from>
    <xdr:to>
      <xdr:col>3</xdr:col>
      <xdr:colOff>1066799</xdr:colOff>
      <xdr:row>39</xdr:row>
      <xdr:rowOff>60</xdr:rowOff>
    </xdr:to>
    <xdr:sp macro="" textlink="">
      <xdr:nvSpPr>
        <xdr:cNvPr id="8" name="大かっこ 7">
          <a:extLst>
            <a:ext uri="{FF2B5EF4-FFF2-40B4-BE49-F238E27FC236}">
              <a16:creationId xmlns:a16="http://schemas.microsoft.com/office/drawing/2014/main" id="{00000000-0008-0000-0100-000008000000}"/>
            </a:ext>
          </a:extLst>
        </xdr:cNvPr>
        <xdr:cNvSpPr/>
      </xdr:nvSpPr>
      <xdr:spPr>
        <a:xfrm>
          <a:off x="412750" y="10566399"/>
          <a:ext cx="3232149" cy="5207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39</xdr:row>
      <xdr:rowOff>257175</xdr:rowOff>
    </xdr:from>
    <xdr:to>
      <xdr:col>3</xdr:col>
      <xdr:colOff>1066799</xdr:colOff>
      <xdr:row>42</xdr:row>
      <xdr:rowOff>61</xdr:rowOff>
    </xdr:to>
    <xdr:sp macro="" textlink="">
      <xdr:nvSpPr>
        <xdr:cNvPr id="9" name="大かっこ 8">
          <a:extLst>
            <a:ext uri="{FF2B5EF4-FFF2-40B4-BE49-F238E27FC236}">
              <a16:creationId xmlns:a16="http://schemas.microsoft.com/office/drawing/2014/main" id="{00000000-0008-0000-0100-000009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4</xdr:row>
          <xdr:rowOff>0</xdr:rowOff>
        </xdr:from>
        <xdr:to>
          <xdr:col>6</xdr:col>
          <xdr:colOff>9525</xdr:colOff>
          <xdr:row>44</xdr:row>
          <xdr:rowOff>9525</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4584700" y="1066800"/>
              <a:ext cx="714375" cy="12715875"/>
              <a:chOff x="4591050" y="1066800"/>
              <a:chExt cx="714377" cy="12715875"/>
            </a:xfrm>
          </xdr:grpSpPr>
          <xdr:sp macro="" textlink="">
            <xdr:nvSpPr>
              <xdr:cNvPr id="49168" name="Check Box 16" descr="はい" hidden="1">
                <a:extLst>
                  <a:ext uri="{63B3BB69-23CF-44E3-9099-C40C66FF867C}">
                    <a14:compatExt spid="_x0000_s49168"/>
                  </a:ext>
                  <a:ext uri="{FF2B5EF4-FFF2-40B4-BE49-F238E27FC236}">
                    <a16:creationId xmlns:a16="http://schemas.microsoft.com/office/drawing/2014/main" id="{00000000-0008-0000-0100-000010C00000}"/>
                  </a:ext>
                </a:extLst>
              </xdr:cNvPr>
              <xdr:cNvSpPr/>
            </xdr:nvSpPr>
            <xdr:spPr bwMode="auto">
              <a:xfrm>
                <a:off x="4591050" y="4371975"/>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171" name="Check Box 19" descr="はい" hidden="1">
                <a:extLst>
                  <a:ext uri="{63B3BB69-23CF-44E3-9099-C40C66FF867C}">
                    <a14:compatExt spid="_x0000_s49171"/>
                  </a:ext>
                  <a:ext uri="{FF2B5EF4-FFF2-40B4-BE49-F238E27FC236}">
                    <a16:creationId xmlns:a16="http://schemas.microsoft.com/office/drawing/2014/main" id="{00000000-0008-0000-0100-000013C00000}"/>
                  </a:ext>
                </a:extLst>
              </xdr:cNvPr>
              <xdr:cNvSpPr/>
            </xdr:nvSpPr>
            <xdr:spPr bwMode="auto">
              <a:xfrm>
                <a:off x="4591050" y="5191125"/>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174" name="Check Box 22" descr="はい" hidden="1">
                <a:extLst>
                  <a:ext uri="{63B3BB69-23CF-44E3-9099-C40C66FF867C}">
                    <a14:compatExt spid="_x0000_s49174"/>
                  </a:ext>
                  <a:ext uri="{FF2B5EF4-FFF2-40B4-BE49-F238E27FC236}">
                    <a16:creationId xmlns:a16="http://schemas.microsoft.com/office/drawing/2014/main" id="{00000000-0008-0000-0100-000016C00000}"/>
                  </a:ext>
                </a:extLst>
              </xdr:cNvPr>
              <xdr:cNvSpPr/>
            </xdr:nvSpPr>
            <xdr:spPr bwMode="auto">
              <a:xfrm>
                <a:off x="4591050" y="6877050"/>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176" name="Check Box 24" descr="はい" hidden="1">
                <a:extLst>
                  <a:ext uri="{63B3BB69-23CF-44E3-9099-C40C66FF867C}">
                    <a14:compatExt spid="_x0000_s49176"/>
                  </a:ext>
                  <a:ext uri="{FF2B5EF4-FFF2-40B4-BE49-F238E27FC236}">
                    <a16:creationId xmlns:a16="http://schemas.microsoft.com/office/drawing/2014/main" id="{00000000-0008-0000-0100-000018C00000}"/>
                  </a:ext>
                </a:extLst>
              </xdr:cNvPr>
              <xdr:cNvSpPr/>
            </xdr:nvSpPr>
            <xdr:spPr bwMode="auto">
              <a:xfrm>
                <a:off x="4591050" y="7686675"/>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178" name="Check Box 26" descr="はい" hidden="1">
                <a:extLst>
                  <a:ext uri="{63B3BB69-23CF-44E3-9099-C40C66FF867C}">
                    <a14:compatExt spid="_x0000_s49178"/>
                  </a:ext>
                  <a:ext uri="{FF2B5EF4-FFF2-40B4-BE49-F238E27FC236}">
                    <a16:creationId xmlns:a16="http://schemas.microsoft.com/office/drawing/2014/main" id="{00000000-0008-0000-0100-00001AC00000}"/>
                  </a:ext>
                </a:extLst>
              </xdr:cNvPr>
              <xdr:cNvSpPr/>
            </xdr:nvSpPr>
            <xdr:spPr bwMode="auto">
              <a:xfrm>
                <a:off x="4591050" y="11906250"/>
                <a:ext cx="7048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179" name="Check Box 27" descr="はい" hidden="1">
                <a:extLst>
                  <a:ext uri="{63B3BB69-23CF-44E3-9099-C40C66FF867C}">
                    <a14:compatExt spid="_x0000_s49179"/>
                  </a:ext>
                  <a:ext uri="{FF2B5EF4-FFF2-40B4-BE49-F238E27FC236}">
                    <a16:creationId xmlns:a16="http://schemas.microsoft.com/office/drawing/2014/main" id="{00000000-0008-0000-0100-00001BC00000}"/>
                  </a:ext>
                </a:extLst>
              </xdr:cNvPr>
              <xdr:cNvSpPr/>
            </xdr:nvSpPr>
            <xdr:spPr bwMode="auto">
              <a:xfrm>
                <a:off x="4591050" y="12706350"/>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180" name="Check Box 28" descr="はい" hidden="1">
                <a:extLst>
                  <a:ext uri="{63B3BB69-23CF-44E3-9099-C40C66FF867C}">
                    <a14:compatExt spid="_x0000_s49180"/>
                  </a:ext>
                  <a:ext uri="{FF2B5EF4-FFF2-40B4-BE49-F238E27FC236}">
                    <a16:creationId xmlns:a16="http://schemas.microsoft.com/office/drawing/2014/main" id="{00000000-0008-0000-0100-00001CC00000}"/>
                  </a:ext>
                </a:extLst>
              </xdr:cNvPr>
              <xdr:cNvSpPr/>
            </xdr:nvSpPr>
            <xdr:spPr bwMode="auto">
              <a:xfrm>
                <a:off x="4591050" y="13506450"/>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219" name="Check Box 67" descr="はい" hidden="1">
                <a:extLst>
                  <a:ext uri="{63B3BB69-23CF-44E3-9099-C40C66FF867C}">
                    <a14:compatExt spid="_x0000_s49219"/>
                  </a:ext>
                  <a:ext uri="{FF2B5EF4-FFF2-40B4-BE49-F238E27FC236}">
                    <a16:creationId xmlns:a16="http://schemas.microsoft.com/office/drawing/2014/main" id="{00000000-0008-0000-0100-000043C00000}"/>
                  </a:ext>
                </a:extLst>
              </xdr:cNvPr>
              <xdr:cNvSpPr/>
            </xdr:nvSpPr>
            <xdr:spPr bwMode="auto">
              <a:xfrm>
                <a:off x="4591050" y="1066800"/>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必須</a:t>
                </a:r>
              </a:p>
            </xdr:txBody>
          </xdr:sp>
          <xdr:sp macro="" textlink="">
            <xdr:nvSpPr>
              <xdr:cNvPr id="49222" name="Check Box 70" descr="はい" hidden="1">
                <a:extLst>
                  <a:ext uri="{63B3BB69-23CF-44E3-9099-C40C66FF867C}">
                    <a14:compatExt spid="_x0000_s49222"/>
                  </a:ext>
                  <a:ext uri="{FF2B5EF4-FFF2-40B4-BE49-F238E27FC236}">
                    <a16:creationId xmlns:a16="http://schemas.microsoft.com/office/drawing/2014/main" id="{00000000-0008-0000-0100-000046C00000}"/>
                  </a:ext>
                </a:extLst>
              </xdr:cNvPr>
              <xdr:cNvSpPr/>
            </xdr:nvSpPr>
            <xdr:spPr bwMode="auto">
              <a:xfrm>
                <a:off x="4600575" y="2800350"/>
                <a:ext cx="695325" cy="2857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224" name="Check Box 72" descr="はい" hidden="1">
                <a:extLst>
                  <a:ext uri="{63B3BB69-23CF-44E3-9099-C40C66FF867C}">
                    <a14:compatExt spid="_x0000_s49224"/>
                  </a:ext>
                  <a:ext uri="{FF2B5EF4-FFF2-40B4-BE49-F238E27FC236}">
                    <a16:creationId xmlns:a16="http://schemas.microsoft.com/office/drawing/2014/main" id="{00000000-0008-0000-0100-000048C00000}"/>
                  </a:ext>
                </a:extLst>
              </xdr:cNvPr>
              <xdr:cNvSpPr/>
            </xdr:nvSpPr>
            <xdr:spPr bwMode="auto">
              <a:xfrm>
                <a:off x="4600577" y="3600450"/>
                <a:ext cx="704850"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226" name="Check Box 74" descr="はい" hidden="1">
                <a:extLst>
                  <a:ext uri="{63B3BB69-23CF-44E3-9099-C40C66FF867C}">
                    <a14:compatExt spid="_x0000_s49226"/>
                  </a:ext>
                  <a:ext uri="{FF2B5EF4-FFF2-40B4-BE49-F238E27FC236}">
                    <a16:creationId xmlns:a16="http://schemas.microsoft.com/office/drawing/2014/main" id="{00000000-0008-0000-0100-00004AC00000}"/>
                  </a:ext>
                </a:extLst>
              </xdr:cNvPr>
              <xdr:cNvSpPr/>
            </xdr:nvSpPr>
            <xdr:spPr bwMode="auto">
              <a:xfrm>
                <a:off x="4591050" y="1866900"/>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必須</a:t>
                </a:r>
              </a:p>
            </xdr:txBody>
          </xdr:sp>
          <xdr:sp macro="" textlink="">
            <xdr:nvSpPr>
              <xdr:cNvPr id="49236" name="Check Box 84" descr="はい" hidden="1">
                <a:extLst>
                  <a:ext uri="{63B3BB69-23CF-44E3-9099-C40C66FF867C}">
                    <a14:compatExt spid="_x0000_s49236"/>
                  </a:ext>
                  <a:ext uri="{FF2B5EF4-FFF2-40B4-BE49-F238E27FC236}">
                    <a16:creationId xmlns:a16="http://schemas.microsoft.com/office/drawing/2014/main" id="{00000000-0008-0000-0100-000054C00000}"/>
                  </a:ext>
                </a:extLst>
              </xdr:cNvPr>
              <xdr:cNvSpPr/>
            </xdr:nvSpPr>
            <xdr:spPr bwMode="auto">
              <a:xfrm>
                <a:off x="4591050" y="10277475"/>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237" name="Check Box 85" descr="はい" hidden="1">
                <a:extLst>
                  <a:ext uri="{63B3BB69-23CF-44E3-9099-C40C66FF867C}">
                    <a14:compatExt spid="_x0000_s49237"/>
                  </a:ext>
                  <a:ext uri="{FF2B5EF4-FFF2-40B4-BE49-F238E27FC236}">
                    <a16:creationId xmlns:a16="http://schemas.microsoft.com/office/drawing/2014/main" id="{00000000-0008-0000-0100-000055C00000}"/>
                  </a:ext>
                </a:extLst>
              </xdr:cNvPr>
              <xdr:cNvSpPr/>
            </xdr:nvSpPr>
            <xdr:spPr bwMode="auto">
              <a:xfrm>
                <a:off x="4591050" y="9477375"/>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49239" name="Check Box 87" descr="はい" hidden="1">
                <a:extLst>
                  <a:ext uri="{63B3BB69-23CF-44E3-9099-C40C66FF867C}">
                    <a14:compatExt spid="_x0000_s49239"/>
                  </a:ext>
                  <a:ext uri="{FF2B5EF4-FFF2-40B4-BE49-F238E27FC236}">
                    <a16:creationId xmlns:a16="http://schemas.microsoft.com/office/drawing/2014/main" id="{00000000-0008-0000-0100-000057C00000}"/>
                  </a:ext>
                </a:extLst>
              </xdr:cNvPr>
              <xdr:cNvSpPr/>
            </xdr:nvSpPr>
            <xdr:spPr bwMode="auto">
              <a:xfrm>
                <a:off x="4591050" y="8677275"/>
                <a:ext cx="70485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19050</xdr:colOff>
      <xdr:row>33</xdr:row>
      <xdr:rowOff>615950</xdr:rowOff>
    </xdr:from>
    <xdr:to>
      <xdr:col>3</xdr:col>
      <xdr:colOff>1057275</xdr:colOff>
      <xdr:row>36</xdr:row>
      <xdr:rowOff>61</xdr:rowOff>
    </xdr:to>
    <xdr:sp macro="" textlink="">
      <xdr:nvSpPr>
        <xdr:cNvPr id="22" name="大かっこ 21">
          <a:extLst>
            <a:ext uri="{FF2B5EF4-FFF2-40B4-BE49-F238E27FC236}">
              <a16:creationId xmlns:a16="http://schemas.microsoft.com/office/drawing/2014/main" id="{00000000-0008-0000-0200-000016000000}"/>
            </a:ext>
          </a:extLst>
        </xdr:cNvPr>
        <xdr:cNvSpPr/>
      </xdr:nvSpPr>
      <xdr:spPr>
        <a:xfrm>
          <a:off x="409575" y="10712450"/>
          <a:ext cx="3228975" cy="574736"/>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36</xdr:row>
      <xdr:rowOff>257175</xdr:rowOff>
    </xdr:from>
    <xdr:to>
      <xdr:col>3</xdr:col>
      <xdr:colOff>1066799</xdr:colOff>
      <xdr:row>39</xdr:row>
      <xdr:rowOff>61</xdr:rowOff>
    </xdr:to>
    <xdr:sp macro="" textlink="">
      <xdr:nvSpPr>
        <xdr:cNvPr id="23" name="大かっこ 22">
          <a:extLst>
            <a:ext uri="{FF2B5EF4-FFF2-40B4-BE49-F238E27FC236}">
              <a16:creationId xmlns:a16="http://schemas.microsoft.com/office/drawing/2014/main" id="{00000000-0008-0000-0200-000017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39</xdr:row>
      <xdr:rowOff>257175</xdr:rowOff>
    </xdr:from>
    <xdr:to>
      <xdr:col>3</xdr:col>
      <xdr:colOff>1066799</xdr:colOff>
      <xdr:row>42</xdr:row>
      <xdr:rowOff>0</xdr:rowOff>
    </xdr:to>
    <xdr:sp macro="" textlink="">
      <xdr:nvSpPr>
        <xdr:cNvPr id="24" name="大かっこ 23">
          <a:extLst>
            <a:ext uri="{FF2B5EF4-FFF2-40B4-BE49-F238E27FC236}">
              <a16:creationId xmlns:a16="http://schemas.microsoft.com/office/drawing/2014/main" id="{00000000-0008-0000-0200-000018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4</xdr:col>
          <xdr:colOff>866775</xdr:colOff>
          <xdr:row>3</xdr:row>
          <xdr:rowOff>266700</xdr:rowOff>
        </xdr:from>
        <xdr:to>
          <xdr:col>5</xdr:col>
          <xdr:colOff>733425</xdr:colOff>
          <xdr:row>40</xdr:row>
          <xdr:rowOff>266700</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4537075" y="1066800"/>
              <a:ext cx="742950" cy="11563350"/>
              <a:chOff x="4567918" y="1083129"/>
              <a:chExt cx="737507" cy="11729357"/>
            </a:xfrm>
          </xdr:grpSpPr>
          <xdr:sp macro="" textlink="">
            <xdr:nvSpPr>
              <xdr:cNvPr id="67585" name="Check Box 1" descr="はい" hidden="1">
                <a:extLst>
                  <a:ext uri="{63B3BB69-23CF-44E3-9099-C40C66FF867C}">
                    <a14:compatExt spid="_x0000_s67585"/>
                  </a:ext>
                  <a:ext uri="{FF2B5EF4-FFF2-40B4-BE49-F238E27FC236}">
                    <a16:creationId xmlns:a16="http://schemas.microsoft.com/office/drawing/2014/main" id="{00000000-0008-0000-0200-000001080100}"/>
                  </a:ext>
                </a:extLst>
              </xdr:cNvPr>
              <xdr:cNvSpPr/>
            </xdr:nvSpPr>
            <xdr:spPr bwMode="auto">
              <a:xfrm>
                <a:off x="4567918" y="1088571"/>
                <a:ext cx="718457"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598" name="Check Box 14" descr="はい" hidden="1">
                <a:extLst>
                  <a:ext uri="{63B3BB69-23CF-44E3-9099-C40C66FF867C}">
                    <a14:compatExt spid="_x0000_s67598"/>
                  </a:ext>
                  <a:ext uri="{FF2B5EF4-FFF2-40B4-BE49-F238E27FC236}">
                    <a16:creationId xmlns:a16="http://schemas.microsoft.com/office/drawing/2014/main" id="{00000000-0008-0000-0200-00000E080100}"/>
                  </a:ext>
                </a:extLst>
              </xdr:cNvPr>
              <xdr:cNvSpPr/>
            </xdr:nvSpPr>
            <xdr:spPr bwMode="auto">
              <a:xfrm>
                <a:off x="4567918" y="6444343"/>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13" name="Check Box 29" descr="はい" hidden="1">
                <a:extLst>
                  <a:ext uri="{63B3BB69-23CF-44E3-9099-C40C66FF867C}">
                    <a14:compatExt spid="_x0000_s67613"/>
                  </a:ext>
                  <a:ext uri="{FF2B5EF4-FFF2-40B4-BE49-F238E27FC236}">
                    <a16:creationId xmlns:a16="http://schemas.microsoft.com/office/drawing/2014/main" id="{00000000-0008-0000-0200-00001D080100}"/>
                  </a:ext>
                </a:extLst>
              </xdr:cNvPr>
              <xdr:cNvSpPr/>
            </xdr:nvSpPr>
            <xdr:spPr bwMode="auto">
              <a:xfrm>
                <a:off x="4567918" y="4348843"/>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14" name="Check Box 30" descr="はい" hidden="1">
                <a:extLst>
                  <a:ext uri="{63B3BB69-23CF-44E3-9099-C40C66FF867C}">
                    <a14:compatExt spid="_x0000_s67614"/>
                  </a:ext>
                  <a:ext uri="{FF2B5EF4-FFF2-40B4-BE49-F238E27FC236}">
                    <a16:creationId xmlns:a16="http://schemas.microsoft.com/office/drawing/2014/main" id="{00000000-0008-0000-0200-00001E080100}"/>
                  </a:ext>
                </a:extLst>
              </xdr:cNvPr>
              <xdr:cNvSpPr/>
            </xdr:nvSpPr>
            <xdr:spPr bwMode="auto">
              <a:xfrm>
                <a:off x="4567918" y="2715986"/>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15" name="Check Box 31" descr="はい" hidden="1">
                <a:extLst>
                  <a:ext uri="{63B3BB69-23CF-44E3-9099-C40C66FF867C}">
                    <a14:compatExt spid="_x0000_s67615"/>
                  </a:ext>
                  <a:ext uri="{FF2B5EF4-FFF2-40B4-BE49-F238E27FC236}">
                    <a16:creationId xmlns:a16="http://schemas.microsoft.com/office/drawing/2014/main" id="{00000000-0008-0000-0200-00001F080100}"/>
                  </a:ext>
                </a:extLst>
              </xdr:cNvPr>
              <xdr:cNvSpPr/>
            </xdr:nvSpPr>
            <xdr:spPr bwMode="auto">
              <a:xfrm>
                <a:off x="4572000" y="5308146"/>
                <a:ext cx="723900" cy="46808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16" name="Check Box 32" descr="はい" hidden="1">
                <a:extLst>
                  <a:ext uri="{63B3BB69-23CF-44E3-9099-C40C66FF867C}">
                    <a14:compatExt spid="_x0000_s67616"/>
                  </a:ext>
                  <a:ext uri="{FF2B5EF4-FFF2-40B4-BE49-F238E27FC236}">
                    <a16:creationId xmlns:a16="http://schemas.microsoft.com/office/drawing/2014/main" id="{00000000-0008-0000-0200-000020080100}"/>
                  </a:ext>
                </a:extLst>
              </xdr:cNvPr>
              <xdr:cNvSpPr/>
            </xdr:nvSpPr>
            <xdr:spPr bwMode="auto">
              <a:xfrm>
                <a:off x="4567918" y="1899557"/>
                <a:ext cx="718457" cy="2626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18" name="Check Box 34" descr="はい" hidden="1">
                <a:extLst>
                  <a:ext uri="{63B3BB69-23CF-44E3-9099-C40C66FF867C}">
                    <a14:compatExt spid="_x0000_s67618"/>
                  </a:ext>
                  <a:ext uri="{FF2B5EF4-FFF2-40B4-BE49-F238E27FC236}">
                    <a16:creationId xmlns:a16="http://schemas.microsoft.com/office/drawing/2014/main" id="{00000000-0008-0000-0200-000022080100}"/>
                  </a:ext>
                </a:extLst>
              </xdr:cNvPr>
              <xdr:cNvSpPr/>
            </xdr:nvSpPr>
            <xdr:spPr bwMode="auto">
              <a:xfrm>
                <a:off x="4567918" y="1899557"/>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22" name="Check Box 38" descr="はい" hidden="1">
                <a:extLst>
                  <a:ext uri="{63B3BB69-23CF-44E3-9099-C40C66FF867C}">
                    <a14:compatExt spid="_x0000_s67622"/>
                  </a:ext>
                  <a:ext uri="{FF2B5EF4-FFF2-40B4-BE49-F238E27FC236}">
                    <a16:creationId xmlns:a16="http://schemas.microsoft.com/office/drawing/2014/main" id="{00000000-0008-0000-0200-000026080100}"/>
                  </a:ext>
                </a:extLst>
              </xdr:cNvPr>
              <xdr:cNvSpPr/>
            </xdr:nvSpPr>
            <xdr:spPr bwMode="auto">
              <a:xfrm>
                <a:off x="4567918" y="3532414"/>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23" name="Check Box 39" descr="はい" hidden="1">
                <a:extLst>
                  <a:ext uri="{63B3BB69-23CF-44E3-9099-C40C66FF867C}">
                    <a14:compatExt spid="_x0000_s67623"/>
                  </a:ext>
                  <a:ext uri="{FF2B5EF4-FFF2-40B4-BE49-F238E27FC236}">
                    <a16:creationId xmlns:a16="http://schemas.microsoft.com/office/drawing/2014/main" id="{00000000-0008-0000-0200-000027080100}"/>
                  </a:ext>
                </a:extLst>
              </xdr:cNvPr>
              <xdr:cNvSpPr/>
            </xdr:nvSpPr>
            <xdr:spPr bwMode="auto">
              <a:xfrm>
                <a:off x="4567918" y="10526486"/>
                <a:ext cx="718457" cy="6436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24" name="Check Box 40" descr="はい" hidden="1">
                <a:extLst>
                  <a:ext uri="{63B3BB69-23CF-44E3-9099-C40C66FF867C}">
                    <a14:compatExt spid="_x0000_s67624"/>
                  </a:ext>
                  <a:ext uri="{FF2B5EF4-FFF2-40B4-BE49-F238E27FC236}">
                    <a16:creationId xmlns:a16="http://schemas.microsoft.com/office/drawing/2014/main" id="{00000000-0008-0000-0200-000028080100}"/>
                  </a:ext>
                </a:extLst>
              </xdr:cNvPr>
              <xdr:cNvSpPr/>
            </xdr:nvSpPr>
            <xdr:spPr bwMode="auto">
              <a:xfrm>
                <a:off x="4567918" y="11723914"/>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25" name="Check Box 41" descr="はい" hidden="1">
                <a:extLst>
                  <a:ext uri="{63B3BB69-23CF-44E3-9099-C40C66FF867C}">
                    <a14:compatExt spid="_x0000_s67625"/>
                  </a:ext>
                  <a:ext uri="{FF2B5EF4-FFF2-40B4-BE49-F238E27FC236}">
                    <a16:creationId xmlns:a16="http://schemas.microsoft.com/office/drawing/2014/main" id="{00000000-0008-0000-0200-000029080100}"/>
                  </a:ext>
                </a:extLst>
              </xdr:cNvPr>
              <xdr:cNvSpPr/>
            </xdr:nvSpPr>
            <xdr:spPr bwMode="auto">
              <a:xfrm>
                <a:off x="4567918" y="12540343"/>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26" name="Check Box 42" descr="はい" hidden="1">
                <a:extLst>
                  <a:ext uri="{63B3BB69-23CF-44E3-9099-C40C66FF867C}">
                    <a14:compatExt spid="_x0000_s67626"/>
                  </a:ext>
                  <a:ext uri="{FF2B5EF4-FFF2-40B4-BE49-F238E27FC236}">
                    <a16:creationId xmlns:a16="http://schemas.microsoft.com/office/drawing/2014/main" id="{00000000-0008-0000-0200-00002A080100}"/>
                  </a:ext>
                </a:extLst>
              </xdr:cNvPr>
              <xdr:cNvSpPr/>
            </xdr:nvSpPr>
            <xdr:spPr bwMode="auto">
              <a:xfrm>
                <a:off x="4581525" y="5618389"/>
                <a:ext cx="723900" cy="6545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27" name="Check Box 43" descr="はい" hidden="1">
                <a:extLst>
                  <a:ext uri="{63B3BB69-23CF-44E3-9099-C40C66FF867C}">
                    <a14:compatExt spid="_x0000_s67627"/>
                  </a:ext>
                  <a:ext uri="{FF2B5EF4-FFF2-40B4-BE49-F238E27FC236}">
                    <a16:creationId xmlns:a16="http://schemas.microsoft.com/office/drawing/2014/main" id="{00000000-0008-0000-0200-00002B080100}"/>
                  </a:ext>
                </a:extLst>
              </xdr:cNvPr>
              <xdr:cNvSpPr/>
            </xdr:nvSpPr>
            <xdr:spPr bwMode="auto">
              <a:xfrm>
                <a:off x="4567918" y="8811986"/>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28" name="Check Box 44" descr="はい" hidden="1">
                <a:extLst>
                  <a:ext uri="{63B3BB69-23CF-44E3-9099-C40C66FF867C}">
                    <a14:compatExt spid="_x0000_s67628"/>
                  </a:ext>
                  <a:ext uri="{FF2B5EF4-FFF2-40B4-BE49-F238E27FC236}">
                    <a16:creationId xmlns:a16="http://schemas.microsoft.com/office/drawing/2014/main" id="{00000000-0008-0000-0200-00002C080100}"/>
                  </a:ext>
                </a:extLst>
              </xdr:cNvPr>
              <xdr:cNvSpPr/>
            </xdr:nvSpPr>
            <xdr:spPr bwMode="auto">
              <a:xfrm>
                <a:off x="4572000" y="7584621"/>
                <a:ext cx="723900" cy="9171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29" name="Check Box 45" descr="はい" hidden="1">
                <a:extLst>
                  <a:ext uri="{63B3BB69-23CF-44E3-9099-C40C66FF867C}">
                    <a14:compatExt spid="_x0000_s67629"/>
                  </a:ext>
                  <a:ext uri="{FF2B5EF4-FFF2-40B4-BE49-F238E27FC236}">
                    <a16:creationId xmlns:a16="http://schemas.microsoft.com/office/drawing/2014/main" id="{00000000-0008-0000-0200-00002D080100}"/>
                  </a:ext>
                </a:extLst>
              </xdr:cNvPr>
              <xdr:cNvSpPr/>
            </xdr:nvSpPr>
            <xdr:spPr bwMode="auto">
              <a:xfrm>
                <a:off x="4581525" y="8162925"/>
                <a:ext cx="723900" cy="4776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30" name="Check Box 46" descr="はい" hidden="1">
                <a:extLst>
                  <a:ext uri="{63B3BB69-23CF-44E3-9099-C40C66FF867C}">
                    <a14:compatExt spid="_x0000_s67630"/>
                  </a:ext>
                  <a:ext uri="{FF2B5EF4-FFF2-40B4-BE49-F238E27FC236}">
                    <a16:creationId xmlns:a16="http://schemas.microsoft.com/office/drawing/2014/main" id="{00000000-0008-0000-0200-00002E080100}"/>
                  </a:ext>
                </a:extLst>
              </xdr:cNvPr>
              <xdr:cNvSpPr/>
            </xdr:nvSpPr>
            <xdr:spPr bwMode="auto">
              <a:xfrm>
                <a:off x="4567918" y="9628414"/>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35" name="Check Box 51" descr="はい" hidden="1">
                <a:extLst>
                  <a:ext uri="{63B3BB69-23CF-44E3-9099-C40C66FF867C}">
                    <a14:compatExt spid="_x0000_s67635"/>
                  </a:ext>
                  <a:ext uri="{FF2B5EF4-FFF2-40B4-BE49-F238E27FC236}">
                    <a16:creationId xmlns:a16="http://schemas.microsoft.com/office/drawing/2014/main" id="{00000000-0008-0000-0200-000033080100}"/>
                  </a:ext>
                </a:extLst>
              </xdr:cNvPr>
              <xdr:cNvSpPr/>
            </xdr:nvSpPr>
            <xdr:spPr bwMode="auto">
              <a:xfrm>
                <a:off x="4567918" y="1083129"/>
                <a:ext cx="718457" cy="2626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36" name="Check Box 52" descr="はい" hidden="1">
                <a:extLst>
                  <a:ext uri="{63B3BB69-23CF-44E3-9099-C40C66FF867C}">
                    <a14:compatExt spid="_x0000_s67636"/>
                  </a:ext>
                  <a:ext uri="{FF2B5EF4-FFF2-40B4-BE49-F238E27FC236}">
                    <a16:creationId xmlns:a16="http://schemas.microsoft.com/office/drawing/2014/main" id="{00000000-0008-0000-0200-000034080100}"/>
                  </a:ext>
                </a:extLst>
              </xdr:cNvPr>
              <xdr:cNvSpPr/>
            </xdr:nvSpPr>
            <xdr:spPr bwMode="auto">
              <a:xfrm>
                <a:off x="4567918" y="1083129"/>
                <a:ext cx="718457" cy="272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37" name="Check Box 53" descr="はい" hidden="1">
                <a:extLst>
                  <a:ext uri="{63B3BB69-23CF-44E3-9099-C40C66FF867C}">
                    <a14:compatExt spid="_x0000_s67637"/>
                  </a:ext>
                  <a:ext uri="{FF2B5EF4-FFF2-40B4-BE49-F238E27FC236}">
                    <a16:creationId xmlns:a16="http://schemas.microsoft.com/office/drawing/2014/main" id="{00000000-0008-0000-0200-000035080100}"/>
                  </a:ext>
                </a:extLst>
              </xdr:cNvPr>
              <xdr:cNvSpPr/>
            </xdr:nvSpPr>
            <xdr:spPr bwMode="auto">
              <a:xfrm>
                <a:off x="4567918" y="1083129"/>
                <a:ext cx="718457" cy="2626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67638" name="Check Box 54" descr="はい" hidden="1">
                <a:extLst>
                  <a:ext uri="{63B3BB69-23CF-44E3-9099-C40C66FF867C}">
                    <a14:compatExt spid="_x0000_s67638"/>
                  </a:ext>
                  <a:ext uri="{FF2B5EF4-FFF2-40B4-BE49-F238E27FC236}">
                    <a16:creationId xmlns:a16="http://schemas.microsoft.com/office/drawing/2014/main" id="{00000000-0008-0000-0200-000036080100}"/>
                  </a:ext>
                </a:extLst>
              </xdr:cNvPr>
              <xdr:cNvSpPr/>
            </xdr:nvSpPr>
            <xdr:spPr bwMode="auto">
              <a:xfrm>
                <a:off x="4567918" y="1083129"/>
                <a:ext cx="718457" cy="272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19052</xdr:colOff>
      <xdr:row>26</xdr:row>
      <xdr:rowOff>25401</xdr:rowOff>
    </xdr:from>
    <xdr:to>
      <xdr:col>3</xdr:col>
      <xdr:colOff>1076325</xdr:colOff>
      <xdr:row>28</xdr:row>
      <xdr:rowOff>60</xdr:rowOff>
    </xdr:to>
    <xdr:sp macro="" textlink="">
      <xdr:nvSpPr>
        <xdr:cNvPr id="2" name="大かっこ 1">
          <a:extLst>
            <a:ext uri="{FF2B5EF4-FFF2-40B4-BE49-F238E27FC236}">
              <a16:creationId xmlns:a16="http://schemas.microsoft.com/office/drawing/2014/main" id="{00000000-0008-0000-0300-000002000000}"/>
            </a:ext>
          </a:extLst>
        </xdr:cNvPr>
        <xdr:cNvSpPr/>
      </xdr:nvSpPr>
      <xdr:spPr>
        <a:xfrm>
          <a:off x="409577" y="8978901"/>
          <a:ext cx="3248023" cy="508059"/>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28</xdr:row>
      <xdr:rowOff>257175</xdr:rowOff>
    </xdr:from>
    <xdr:to>
      <xdr:col>3</xdr:col>
      <xdr:colOff>1066799</xdr:colOff>
      <xdr:row>31</xdr:row>
      <xdr:rowOff>61</xdr:rowOff>
    </xdr:to>
    <xdr:sp macro="" textlink="">
      <xdr:nvSpPr>
        <xdr:cNvPr id="3" name="大かっこ 2">
          <a:extLst>
            <a:ext uri="{FF2B5EF4-FFF2-40B4-BE49-F238E27FC236}">
              <a16:creationId xmlns:a16="http://schemas.microsoft.com/office/drawing/2014/main" id="{00000000-0008-0000-0300-000003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31</xdr:row>
      <xdr:rowOff>257175</xdr:rowOff>
    </xdr:from>
    <xdr:to>
      <xdr:col>3</xdr:col>
      <xdr:colOff>1066799</xdr:colOff>
      <xdr:row>34</xdr:row>
      <xdr:rowOff>0</xdr:rowOff>
    </xdr:to>
    <xdr:sp macro="" textlink="">
      <xdr:nvSpPr>
        <xdr:cNvPr id="4" name="大かっこ 3">
          <a:extLst>
            <a:ext uri="{FF2B5EF4-FFF2-40B4-BE49-F238E27FC236}">
              <a16:creationId xmlns:a16="http://schemas.microsoft.com/office/drawing/2014/main" id="{00000000-0008-0000-0300-000004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28575</xdr:colOff>
          <xdr:row>2</xdr:row>
          <xdr:rowOff>161925</xdr:rowOff>
        </xdr:from>
        <xdr:to>
          <xdr:col>6</xdr:col>
          <xdr:colOff>19050</xdr:colOff>
          <xdr:row>33</xdr:row>
          <xdr:rowOff>0</xdr:rowOff>
        </xdr:to>
        <xdr:grpSp>
          <xdr:nvGrpSpPr>
            <xdr:cNvPr id="5" name="グループ化 4">
              <a:extLst>
                <a:ext uri="{FF2B5EF4-FFF2-40B4-BE49-F238E27FC236}">
                  <a16:creationId xmlns:a16="http://schemas.microsoft.com/office/drawing/2014/main" id="{00000000-0008-0000-0300-000005000000}"/>
                </a:ext>
              </a:extLst>
            </xdr:cNvPr>
            <xdr:cNvGrpSpPr/>
          </xdr:nvGrpSpPr>
          <xdr:grpSpPr>
            <a:xfrm>
              <a:off x="4575175" y="695325"/>
              <a:ext cx="733425" cy="10252075"/>
              <a:chOff x="4600575" y="706211"/>
              <a:chExt cx="738873" cy="10383610"/>
            </a:xfrm>
          </xdr:grpSpPr>
          <xdr:sp macro="" textlink="">
            <xdr:nvSpPr>
              <xdr:cNvPr id="99341" name="Check Box 13" descr="はい" hidden="1">
                <a:extLst>
                  <a:ext uri="{63B3BB69-23CF-44E3-9099-C40C66FF867C}">
                    <a14:compatExt spid="_x0000_s99341"/>
                  </a:ext>
                  <a:ext uri="{FF2B5EF4-FFF2-40B4-BE49-F238E27FC236}">
                    <a16:creationId xmlns:a16="http://schemas.microsoft.com/office/drawing/2014/main" id="{00000000-0008-0000-0300-00000D840100}"/>
                  </a:ext>
                </a:extLst>
              </xdr:cNvPr>
              <xdr:cNvSpPr/>
            </xdr:nvSpPr>
            <xdr:spPr bwMode="auto">
              <a:xfrm>
                <a:off x="4610100" y="2235654"/>
                <a:ext cx="710293" cy="5347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42" name="Check Box 14" descr="はい" hidden="1">
                <a:extLst>
                  <a:ext uri="{63B3BB69-23CF-44E3-9099-C40C66FF867C}">
                    <a14:compatExt spid="_x0000_s99342"/>
                  </a:ext>
                  <a:ext uri="{FF2B5EF4-FFF2-40B4-BE49-F238E27FC236}">
                    <a16:creationId xmlns:a16="http://schemas.microsoft.com/office/drawing/2014/main" id="{00000000-0008-0000-0300-00000E840100}"/>
                  </a:ext>
                </a:extLst>
              </xdr:cNvPr>
              <xdr:cNvSpPr/>
            </xdr:nvSpPr>
            <xdr:spPr bwMode="auto">
              <a:xfrm>
                <a:off x="4610100" y="3668486"/>
                <a:ext cx="710293" cy="54428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45" name="Check Box 17" descr="はい" hidden="1">
                <a:extLst>
                  <a:ext uri="{63B3BB69-23CF-44E3-9099-C40C66FF867C}">
                    <a14:compatExt spid="_x0000_s99345"/>
                  </a:ext>
                  <a:ext uri="{FF2B5EF4-FFF2-40B4-BE49-F238E27FC236}">
                    <a16:creationId xmlns:a16="http://schemas.microsoft.com/office/drawing/2014/main" id="{00000000-0008-0000-0300-000011840100}"/>
                  </a:ext>
                </a:extLst>
              </xdr:cNvPr>
              <xdr:cNvSpPr/>
            </xdr:nvSpPr>
            <xdr:spPr bwMode="auto">
              <a:xfrm>
                <a:off x="4610100" y="8811986"/>
                <a:ext cx="710293"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46" name="Check Box 18" descr="はい" hidden="1">
                <a:extLst>
                  <a:ext uri="{63B3BB69-23CF-44E3-9099-C40C66FF867C}">
                    <a14:compatExt spid="_x0000_s99346"/>
                  </a:ext>
                  <a:ext uri="{FF2B5EF4-FFF2-40B4-BE49-F238E27FC236}">
                    <a16:creationId xmlns:a16="http://schemas.microsoft.com/office/drawing/2014/main" id="{00000000-0008-0000-0300-000012840100}"/>
                  </a:ext>
                </a:extLst>
              </xdr:cNvPr>
              <xdr:cNvSpPr/>
            </xdr:nvSpPr>
            <xdr:spPr bwMode="auto">
              <a:xfrm>
                <a:off x="4610100" y="9995807"/>
                <a:ext cx="710293" cy="2626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47" name="Check Box 19" descr="はい" hidden="1">
                <a:extLst>
                  <a:ext uri="{63B3BB69-23CF-44E3-9099-C40C66FF867C}">
                    <a14:compatExt spid="_x0000_s99347"/>
                  </a:ext>
                  <a:ext uri="{FF2B5EF4-FFF2-40B4-BE49-F238E27FC236}">
                    <a16:creationId xmlns:a16="http://schemas.microsoft.com/office/drawing/2014/main" id="{00000000-0008-0000-0300-000013840100}"/>
                  </a:ext>
                </a:extLst>
              </xdr:cNvPr>
              <xdr:cNvSpPr/>
            </xdr:nvSpPr>
            <xdr:spPr bwMode="auto">
              <a:xfrm>
                <a:off x="4610100" y="10812236"/>
                <a:ext cx="710293" cy="27758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73" name="Check Box 45" descr="はい" hidden="1">
                <a:extLst>
                  <a:ext uri="{63B3BB69-23CF-44E3-9099-C40C66FF867C}">
                    <a14:compatExt spid="_x0000_s99373"/>
                  </a:ext>
                  <a:ext uri="{FF2B5EF4-FFF2-40B4-BE49-F238E27FC236}">
                    <a16:creationId xmlns:a16="http://schemas.microsoft.com/office/drawing/2014/main" id="{00000000-0008-0000-0300-00002D840100}"/>
                  </a:ext>
                </a:extLst>
              </xdr:cNvPr>
              <xdr:cNvSpPr/>
            </xdr:nvSpPr>
            <xdr:spPr bwMode="auto">
              <a:xfrm>
                <a:off x="4600575" y="706211"/>
                <a:ext cx="561975" cy="90895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必須または食事提供がない</a:t>
                </a:r>
              </a:p>
            </xdr:txBody>
          </xdr:sp>
          <xdr:sp macro="" textlink="">
            <xdr:nvSpPr>
              <xdr:cNvPr id="99379" name="Check Box 51" descr="はい" hidden="1">
                <a:extLst>
                  <a:ext uri="{63B3BB69-23CF-44E3-9099-C40C66FF867C}">
                    <a14:compatExt spid="_x0000_s99379"/>
                  </a:ext>
                  <a:ext uri="{FF2B5EF4-FFF2-40B4-BE49-F238E27FC236}">
                    <a16:creationId xmlns:a16="http://schemas.microsoft.com/office/drawing/2014/main" id="{00000000-0008-0000-0300-000033840100}"/>
                  </a:ext>
                </a:extLst>
              </xdr:cNvPr>
              <xdr:cNvSpPr/>
            </xdr:nvSpPr>
            <xdr:spPr bwMode="auto">
              <a:xfrm>
                <a:off x="4600575" y="3075214"/>
                <a:ext cx="704850" cy="3837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86" name="Check Box 58" descr="はい" hidden="1">
                <a:extLst>
                  <a:ext uri="{63B3BB69-23CF-44E3-9099-C40C66FF867C}">
                    <a14:compatExt spid="_x0000_s99386"/>
                  </a:ext>
                  <a:ext uri="{FF2B5EF4-FFF2-40B4-BE49-F238E27FC236}">
                    <a16:creationId xmlns:a16="http://schemas.microsoft.com/office/drawing/2014/main" id="{00000000-0008-0000-0300-00003A840100}"/>
                  </a:ext>
                </a:extLst>
              </xdr:cNvPr>
              <xdr:cNvSpPr/>
            </xdr:nvSpPr>
            <xdr:spPr bwMode="auto">
              <a:xfrm>
                <a:off x="4619624" y="1782536"/>
                <a:ext cx="700768"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必須</a:t>
                </a:r>
              </a:p>
            </xdr:txBody>
          </xdr:sp>
          <xdr:sp macro="" textlink="">
            <xdr:nvSpPr>
              <xdr:cNvPr id="99387" name="Check Box 59" descr="はい" hidden="1">
                <a:extLst>
                  <a:ext uri="{63B3BB69-23CF-44E3-9099-C40C66FF867C}">
                    <a14:compatExt spid="_x0000_s99387"/>
                  </a:ext>
                  <a:ext uri="{FF2B5EF4-FFF2-40B4-BE49-F238E27FC236}">
                    <a16:creationId xmlns:a16="http://schemas.microsoft.com/office/drawing/2014/main" id="{00000000-0008-0000-0300-00003B840100}"/>
                  </a:ext>
                </a:extLst>
              </xdr:cNvPr>
              <xdr:cNvSpPr/>
            </xdr:nvSpPr>
            <xdr:spPr bwMode="auto">
              <a:xfrm>
                <a:off x="4610100" y="4871356"/>
                <a:ext cx="710293" cy="5388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88" name="Check Box 60" descr="はい" hidden="1">
                <a:extLst>
                  <a:ext uri="{63B3BB69-23CF-44E3-9099-C40C66FF867C}">
                    <a14:compatExt spid="_x0000_s99388"/>
                  </a:ext>
                  <a:ext uri="{FF2B5EF4-FFF2-40B4-BE49-F238E27FC236}">
                    <a16:creationId xmlns:a16="http://schemas.microsoft.com/office/drawing/2014/main" id="{00000000-0008-0000-0300-00003C840100}"/>
                  </a:ext>
                </a:extLst>
              </xdr:cNvPr>
              <xdr:cNvSpPr/>
            </xdr:nvSpPr>
            <xdr:spPr bwMode="auto">
              <a:xfrm>
                <a:off x="4629153" y="6023882"/>
                <a:ext cx="710295" cy="5388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89" name="Check Box 61" descr="はい" hidden="1">
                <a:extLst>
                  <a:ext uri="{63B3BB69-23CF-44E3-9099-C40C66FF867C}">
                    <a14:compatExt spid="_x0000_s99389"/>
                  </a:ext>
                  <a:ext uri="{FF2B5EF4-FFF2-40B4-BE49-F238E27FC236}">
                    <a16:creationId xmlns:a16="http://schemas.microsoft.com/office/drawing/2014/main" id="{00000000-0008-0000-0300-00003D840100}"/>
                  </a:ext>
                </a:extLst>
              </xdr:cNvPr>
              <xdr:cNvSpPr/>
            </xdr:nvSpPr>
            <xdr:spPr bwMode="auto">
              <a:xfrm>
                <a:off x="4610100" y="7764236"/>
                <a:ext cx="710293" cy="54428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90" name="Check Box 62" descr="はい" hidden="1">
                <a:extLst>
                  <a:ext uri="{63B3BB69-23CF-44E3-9099-C40C66FF867C}">
                    <a14:compatExt spid="_x0000_s99390"/>
                  </a:ext>
                  <a:ext uri="{FF2B5EF4-FFF2-40B4-BE49-F238E27FC236}">
                    <a16:creationId xmlns:a16="http://schemas.microsoft.com/office/drawing/2014/main" id="{00000000-0008-0000-0300-00003E840100}"/>
                  </a:ext>
                </a:extLst>
              </xdr:cNvPr>
              <xdr:cNvSpPr/>
            </xdr:nvSpPr>
            <xdr:spPr bwMode="auto">
              <a:xfrm>
                <a:off x="4610100" y="7191375"/>
                <a:ext cx="710293" cy="5347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99392" name="Check Box 64" descr="はい" hidden="1">
                <a:extLst>
                  <a:ext uri="{63B3BB69-23CF-44E3-9099-C40C66FF867C}">
                    <a14:compatExt spid="_x0000_s99392"/>
                  </a:ext>
                  <a:ext uri="{FF2B5EF4-FFF2-40B4-BE49-F238E27FC236}">
                    <a16:creationId xmlns:a16="http://schemas.microsoft.com/office/drawing/2014/main" id="{00000000-0008-0000-0300-000040840100}"/>
                  </a:ext>
                </a:extLst>
              </xdr:cNvPr>
              <xdr:cNvSpPr/>
            </xdr:nvSpPr>
            <xdr:spPr bwMode="auto">
              <a:xfrm>
                <a:off x="4610100" y="4212771"/>
                <a:ext cx="710293" cy="5388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19050</xdr:colOff>
      <xdr:row>40</xdr:row>
      <xdr:rowOff>6350</xdr:rowOff>
    </xdr:from>
    <xdr:to>
      <xdr:col>3</xdr:col>
      <xdr:colOff>1066799</xdr:colOff>
      <xdr:row>42</xdr:row>
      <xdr:rowOff>61</xdr:rowOff>
    </xdr:to>
    <xdr:sp macro="" textlink="">
      <xdr:nvSpPr>
        <xdr:cNvPr id="3" name="大かっこ 2">
          <a:extLst>
            <a:ext uri="{FF2B5EF4-FFF2-40B4-BE49-F238E27FC236}">
              <a16:creationId xmlns:a16="http://schemas.microsoft.com/office/drawing/2014/main" id="{00000000-0008-0000-0400-000003000000}"/>
            </a:ext>
          </a:extLst>
        </xdr:cNvPr>
        <xdr:cNvSpPr/>
      </xdr:nvSpPr>
      <xdr:spPr>
        <a:xfrm>
          <a:off x="409575" y="11855450"/>
          <a:ext cx="3238499" cy="52711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42</xdr:row>
      <xdr:rowOff>257175</xdr:rowOff>
    </xdr:from>
    <xdr:to>
      <xdr:col>3</xdr:col>
      <xdr:colOff>1066799</xdr:colOff>
      <xdr:row>45</xdr:row>
      <xdr:rowOff>61</xdr:rowOff>
    </xdr:to>
    <xdr:sp macro="" textlink="">
      <xdr:nvSpPr>
        <xdr:cNvPr id="4" name="大かっこ 3">
          <a:extLst>
            <a:ext uri="{FF2B5EF4-FFF2-40B4-BE49-F238E27FC236}">
              <a16:creationId xmlns:a16="http://schemas.microsoft.com/office/drawing/2014/main" id="{00000000-0008-0000-0400-000004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45</xdr:row>
      <xdr:rowOff>257175</xdr:rowOff>
    </xdr:from>
    <xdr:to>
      <xdr:col>3</xdr:col>
      <xdr:colOff>1066799</xdr:colOff>
      <xdr:row>48</xdr:row>
      <xdr:rowOff>0</xdr:rowOff>
    </xdr:to>
    <xdr:sp macro="" textlink="">
      <xdr:nvSpPr>
        <xdr:cNvPr id="5" name="大かっこ 4">
          <a:extLst>
            <a:ext uri="{FF2B5EF4-FFF2-40B4-BE49-F238E27FC236}">
              <a16:creationId xmlns:a16="http://schemas.microsoft.com/office/drawing/2014/main" id="{00000000-0008-0000-0400-000005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4</xdr:col>
          <xdr:colOff>866775</xdr:colOff>
          <xdr:row>4</xdr:row>
          <xdr:rowOff>142875</xdr:rowOff>
        </xdr:from>
        <xdr:to>
          <xdr:col>5</xdr:col>
          <xdr:colOff>742950</xdr:colOff>
          <xdr:row>47</xdr:row>
          <xdr:rowOff>0</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4537075" y="1336675"/>
              <a:ext cx="752475" cy="12385675"/>
              <a:chOff x="4567918" y="1353910"/>
              <a:chExt cx="747038" cy="12593411"/>
            </a:xfrm>
          </xdr:grpSpPr>
          <xdr:sp macro="" textlink="">
            <xdr:nvSpPr>
              <xdr:cNvPr id="100353" name="Check Box 1" descr="はい" hidden="1">
                <a:extLst>
                  <a:ext uri="{63B3BB69-23CF-44E3-9099-C40C66FF867C}">
                    <a14:compatExt spid="_x0000_s100353"/>
                  </a:ext>
                  <a:ext uri="{FF2B5EF4-FFF2-40B4-BE49-F238E27FC236}">
                    <a16:creationId xmlns:a16="http://schemas.microsoft.com/office/drawing/2014/main" id="{00000000-0008-0000-0400-000001880100}"/>
                  </a:ext>
                </a:extLst>
              </xdr:cNvPr>
              <xdr:cNvSpPr/>
            </xdr:nvSpPr>
            <xdr:spPr bwMode="auto">
              <a:xfrm>
                <a:off x="4591056" y="1353910"/>
                <a:ext cx="723900"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必須</a:t>
                </a:r>
              </a:p>
            </xdr:txBody>
          </xdr:sp>
          <xdr:sp macro="" textlink="">
            <xdr:nvSpPr>
              <xdr:cNvPr id="100354" name="Check Box 2" descr="はい" hidden="1">
                <a:extLst>
                  <a:ext uri="{63B3BB69-23CF-44E3-9099-C40C66FF867C}">
                    <a14:compatExt spid="_x0000_s100354"/>
                  </a:ext>
                  <a:ext uri="{FF2B5EF4-FFF2-40B4-BE49-F238E27FC236}">
                    <a16:creationId xmlns:a16="http://schemas.microsoft.com/office/drawing/2014/main" id="{00000000-0008-0000-0400-000002880100}"/>
                  </a:ext>
                </a:extLst>
              </xdr:cNvPr>
              <xdr:cNvSpPr/>
            </xdr:nvSpPr>
            <xdr:spPr bwMode="auto">
              <a:xfrm>
                <a:off x="4567918" y="6096000"/>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61" name="Check Box 9" descr="はい" hidden="1">
                <a:extLst>
                  <a:ext uri="{63B3BB69-23CF-44E3-9099-C40C66FF867C}">
                    <a14:compatExt spid="_x0000_s100361"/>
                  </a:ext>
                  <a:ext uri="{FF2B5EF4-FFF2-40B4-BE49-F238E27FC236}">
                    <a16:creationId xmlns:a16="http://schemas.microsoft.com/office/drawing/2014/main" id="{00000000-0008-0000-0400-000009880100}"/>
                  </a:ext>
                </a:extLst>
              </xdr:cNvPr>
              <xdr:cNvSpPr/>
            </xdr:nvSpPr>
            <xdr:spPr bwMode="auto">
              <a:xfrm>
                <a:off x="4567918" y="3646714"/>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62" name="Check Box 10" descr="はい" hidden="1">
                <a:extLst>
                  <a:ext uri="{63B3BB69-23CF-44E3-9099-C40C66FF867C}">
                    <a14:compatExt spid="_x0000_s100362"/>
                  </a:ext>
                  <a:ext uri="{FF2B5EF4-FFF2-40B4-BE49-F238E27FC236}">
                    <a16:creationId xmlns:a16="http://schemas.microsoft.com/office/drawing/2014/main" id="{00000000-0008-0000-0400-00000A880100}"/>
                  </a:ext>
                </a:extLst>
              </xdr:cNvPr>
              <xdr:cNvSpPr/>
            </xdr:nvSpPr>
            <xdr:spPr bwMode="auto">
              <a:xfrm>
                <a:off x="4567918" y="4463143"/>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65" name="Check Box 13" descr="はい" hidden="1">
                <a:extLst>
                  <a:ext uri="{63B3BB69-23CF-44E3-9099-C40C66FF867C}">
                    <a14:compatExt spid="_x0000_s100365"/>
                  </a:ext>
                  <a:ext uri="{FF2B5EF4-FFF2-40B4-BE49-F238E27FC236}">
                    <a16:creationId xmlns:a16="http://schemas.microsoft.com/office/drawing/2014/main" id="{00000000-0008-0000-0400-00000D880100}"/>
                  </a:ext>
                </a:extLst>
              </xdr:cNvPr>
              <xdr:cNvSpPr/>
            </xdr:nvSpPr>
            <xdr:spPr bwMode="auto">
              <a:xfrm>
                <a:off x="4567918" y="5279571"/>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66" name="Check Box 14" descr="はい" hidden="1">
                <a:extLst>
                  <a:ext uri="{63B3BB69-23CF-44E3-9099-C40C66FF867C}">
                    <a14:compatExt spid="_x0000_s100366"/>
                  </a:ext>
                  <a:ext uri="{FF2B5EF4-FFF2-40B4-BE49-F238E27FC236}">
                    <a16:creationId xmlns:a16="http://schemas.microsoft.com/office/drawing/2014/main" id="{00000000-0008-0000-0400-00000E880100}"/>
                  </a:ext>
                </a:extLst>
              </xdr:cNvPr>
              <xdr:cNvSpPr/>
            </xdr:nvSpPr>
            <xdr:spPr bwMode="auto">
              <a:xfrm>
                <a:off x="4567918" y="12042321"/>
                <a:ext cx="718457"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67" name="Check Box 15" descr="はい" hidden="1">
                <a:extLst>
                  <a:ext uri="{63B3BB69-23CF-44E3-9099-C40C66FF867C}">
                    <a14:compatExt spid="_x0000_s100367"/>
                  </a:ext>
                  <a:ext uri="{FF2B5EF4-FFF2-40B4-BE49-F238E27FC236}">
                    <a16:creationId xmlns:a16="http://schemas.microsoft.com/office/drawing/2014/main" id="{00000000-0008-0000-0400-00000F880100}"/>
                  </a:ext>
                </a:extLst>
              </xdr:cNvPr>
              <xdr:cNvSpPr/>
            </xdr:nvSpPr>
            <xdr:spPr bwMode="auto">
              <a:xfrm>
                <a:off x="4567918" y="12858750"/>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68" name="Check Box 16" descr="はい" hidden="1">
                <a:extLst>
                  <a:ext uri="{63B3BB69-23CF-44E3-9099-C40C66FF867C}">
                    <a14:compatExt spid="_x0000_s100368"/>
                  </a:ext>
                  <a:ext uri="{FF2B5EF4-FFF2-40B4-BE49-F238E27FC236}">
                    <a16:creationId xmlns:a16="http://schemas.microsoft.com/office/drawing/2014/main" id="{00000000-0008-0000-0400-000010880100}"/>
                  </a:ext>
                </a:extLst>
              </xdr:cNvPr>
              <xdr:cNvSpPr/>
            </xdr:nvSpPr>
            <xdr:spPr bwMode="auto">
              <a:xfrm>
                <a:off x="4567918" y="13675179"/>
                <a:ext cx="718457" cy="272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90" name="Check Box 38" descr="はい" hidden="1">
                <a:extLst>
                  <a:ext uri="{63B3BB69-23CF-44E3-9099-C40C66FF867C}">
                    <a14:compatExt spid="_x0000_s100390"/>
                  </a:ext>
                  <a:ext uri="{FF2B5EF4-FFF2-40B4-BE49-F238E27FC236}">
                    <a16:creationId xmlns:a16="http://schemas.microsoft.com/office/drawing/2014/main" id="{00000000-0008-0000-0400-000026880100}"/>
                  </a:ext>
                </a:extLst>
              </xdr:cNvPr>
              <xdr:cNvSpPr/>
            </xdr:nvSpPr>
            <xdr:spPr bwMode="auto">
              <a:xfrm>
                <a:off x="4567918" y="2830286"/>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必須</a:t>
                </a:r>
              </a:p>
            </xdr:txBody>
          </xdr:sp>
          <xdr:sp macro="" textlink="">
            <xdr:nvSpPr>
              <xdr:cNvPr id="100392" name="Check Box 40" descr="はい" hidden="1">
                <a:extLst>
                  <a:ext uri="{63B3BB69-23CF-44E3-9099-C40C66FF867C}">
                    <a14:compatExt spid="_x0000_s100392"/>
                  </a:ext>
                  <a:ext uri="{FF2B5EF4-FFF2-40B4-BE49-F238E27FC236}">
                    <a16:creationId xmlns:a16="http://schemas.microsoft.com/office/drawing/2014/main" id="{00000000-0008-0000-0400-000028880100}"/>
                  </a:ext>
                </a:extLst>
              </xdr:cNvPr>
              <xdr:cNvSpPr/>
            </xdr:nvSpPr>
            <xdr:spPr bwMode="auto">
              <a:xfrm>
                <a:off x="4567918" y="8545286"/>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93" name="Check Box 41" descr="はい" hidden="1">
                <a:extLst>
                  <a:ext uri="{63B3BB69-23CF-44E3-9099-C40C66FF867C}">
                    <a14:compatExt spid="_x0000_s100393"/>
                  </a:ext>
                  <a:ext uri="{FF2B5EF4-FFF2-40B4-BE49-F238E27FC236}">
                    <a16:creationId xmlns:a16="http://schemas.microsoft.com/office/drawing/2014/main" id="{00000000-0008-0000-0400-000029880100}"/>
                  </a:ext>
                </a:extLst>
              </xdr:cNvPr>
              <xdr:cNvSpPr/>
            </xdr:nvSpPr>
            <xdr:spPr bwMode="auto">
              <a:xfrm>
                <a:off x="4567918" y="6912429"/>
                <a:ext cx="718457" cy="272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94" name="Check Box 42" descr="はい" hidden="1">
                <a:extLst>
                  <a:ext uri="{63B3BB69-23CF-44E3-9099-C40C66FF867C}">
                    <a14:compatExt spid="_x0000_s100394"/>
                  </a:ext>
                  <a:ext uri="{FF2B5EF4-FFF2-40B4-BE49-F238E27FC236}">
                    <a16:creationId xmlns:a16="http://schemas.microsoft.com/office/drawing/2014/main" id="{00000000-0008-0000-0400-00002A880100}"/>
                  </a:ext>
                </a:extLst>
              </xdr:cNvPr>
              <xdr:cNvSpPr/>
            </xdr:nvSpPr>
            <xdr:spPr bwMode="auto">
              <a:xfrm>
                <a:off x="4567918" y="7728857"/>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95" name="Check Box 43" descr="はい" hidden="1">
                <a:extLst>
                  <a:ext uri="{63B3BB69-23CF-44E3-9099-C40C66FF867C}">
                    <a14:compatExt spid="_x0000_s100395"/>
                  </a:ext>
                  <a:ext uri="{FF2B5EF4-FFF2-40B4-BE49-F238E27FC236}">
                    <a16:creationId xmlns:a16="http://schemas.microsoft.com/office/drawing/2014/main" id="{00000000-0008-0000-0400-00002B880100}"/>
                  </a:ext>
                </a:extLst>
              </xdr:cNvPr>
              <xdr:cNvSpPr/>
            </xdr:nvSpPr>
            <xdr:spPr bwMode="auto">
              <a:xfrm>
                <a:off x="4567918" y="10994571"/>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96" name="Check Box 44" descr="はい" hidden="1">
                <a:extLst>
                  <a:ext uri="{63B3BB69-23CF-44E3-9099-C40C66FF867C}">
                    <a14:compatExt spid="_x0000_s100396"/>
                  </a:ext>
                  <a:ext uri="{FF2B5EF4-FFF2-40B4-BE49-F238E27FC236}">
                    <a16:creationId xmlns:a16="http://schemas.microsoft.com/office/drawing/2014/main" id="{00000000-0008-0000-0400-00002C880100}"/>
                  </a:ext>
                </a:extLst>
              </xdr:cNvPr>
              <xdr:cNvSpPr/>
            </xdr:nvSpPr>
            <xdr:spPr bwMode="auto">
              <a:xfrm>
                <a:off x="4567918" y="9361714"/>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100397" name="Check Box 45" descr="はい" hidden="1">
                <a:extLst>
                  <a:ext uri="{63B3BB69-23CF-44E3-9099-C40C66FF867C}">
                    <a14:compatExt spid="_x0000_s100397"/>
                  </a:ext>
                  <a:ext uri="{FF2B5EF4-FFF2-40B4-BE49-F238E27FC236}">
                    <a16:creationId xmlns:a16="http://schemas.microsoft.com/office/drawing/2014/main" id="{00000000-0008-0000-0400-00002D880100}"/>
                  </a:ext>
                </a:extLst>
              </xdr:cNvPr>
              <xdr:cNvSpPr/>
            </xdr:nvSpPr>
            <xdr:spPr bwMode="auto">
              <a:xfrm>
                <a:off x="4567918" y="10178143"/>
                <a:ext cx="718457" cy="2721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grp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19048</xdr:colOff>
      <xdr:row>25</xdr:row>
      <xdr:rowOff>9525</xdr:rowOff>
    </xdr:from>
    <xdr:to>
      <xdr:col>3</xdr:col>
      <xdr:colOff>1066799</xdr:colOff>
      <xdr:row>27</xdr:row>
      <xdr:rowOff>61</xdr:rowOff>
    </xdr:to>
    <xdr:sp macro="" textlink="">
      <xdr:nvSpPr>
        <xdr:cNvPr id="3" name="大かっこ 2">
          <a:extLst>
            <a:ext uri="{FF2B5EF4-FFF2-40B4-BE49-F238E27FC236}">
              <a16:creationId xmlns:a16="http://schemas.microsoft.com/office/drawing/2014/main" id="{00000000-0008-0000-0500-000003000000}"/>
            </a:ext>
          </a:extLst>
        </xdr:cNvPr>
        <xdr:cNvSpPr/>
      </xdr:nvSpPr>
      <xdr:spPr>
        <a:xfrm>
          <a:off x="409573" y="8315325"/>
          <a:ext cx="3238501" cy="523936"/>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27</xdr:row>
      <xdr:rowOff>257175</xdr:rowOff>
    </xdr:from>
    <xdr:to>
      <xdr:col>3</xdr:col>
      <xdr:colOff>1066799</xdr:colOff>
      <xdr:row>30</xdr:row>
      <xdr:rowOff>61</xdr:rowOff>
    </xdr:to>
    <xdr:sp macro="" textlink="">
      <xdr:nvSpPr>
        <xdr:cNvPr id="4" name="大かっこ 3">
          <a:extLst>
            <a:ext uri="{FF2B5EF4-FFF2-40B4-BE49-F238E27FC236}">
              <a16:creationId xmlns:a16="http://schemas.microsoft.com/office/drawing/2014/main" id="{00000000-0008-0000-0500-000004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30</xdr:row>
      <xdr:rowOff>257175</xdr:rowOff>
    </xdr:from>
    <xdr:to>
      <xdr:col>3</xdr:col>
      <xdr:colOff>1066799</xdr:colOff>
      <xdr:row>33</xdr:row>
      <xdr:rowOff>0</xdr:rowOff>
    </xdr:to>
    <xdr:sp macro="" textlink="">
      <xdr:nvSpPr>
        <xdr:cNvPr id="5" name="大かっこ 4">
          <a:extLst>
            <a:ext uri="{FF2B5EF4-FFF2-40B4-BE49-F238E27FC236}">
              <a16:creationId xmlns:a16="http://schemas.microsoft.com/office/drawing/2014/main" id="{00000000-0008-0000-0500-000005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4</xdr:col>
          <xdr:colOff>866775</xdr:colOff>
          <xdr:row>4</xdr:row>
          <xdr:rowOff>9525</xdr:rowOff>
        </xdr:from>
        <xdr:to>
          <xdr:col>6</xdr:col>
          <xdr:colOff>0</xdr:colOff>
          <xdr:row>32</xdr:row>
          <xdr:rowOff>0</xdr:rowOff>
        </xdr:to>
        <xdr:grpSp>
          <xdr:nvGrpSpPr>
            <xdr:cNvPr id="2" name="グループ化 1">
              <a:extLst>
                <a:ext uri="{FF2B5EF4-FFF2-40B4-BE49-F238E27FC236}">
                  <a16:creationId xmlns:a16="http://schemas.microsoft.com/office/drawing/2014/main" id="{00000000-0008-0000-0500-000002000000}"/>
                </a:ext>
              </a:extLst>
            </xdr:cNvPr>
            <xdr:cNvGrpSpPr/>
          </xdr:nvGrpSpPr>
          <xdr:grpSpPr>
            <a:xfrm>
              <a:off x="4537075" y="1076325"/>
              <a:ext cx="752475" cy="9096375"/>
              <a:chOff x="4538230" y="1048616"/>
              <a:chExt cx="761134" cy="8926657"/>
            </a:xfrm>
          </xdr:grpSpPr>
          <xdr:sp macro="" textlink="">
            <xdr:nvSpPr>
              <xdr:cNvPr id="81926" name="Check Box 6" descr="はい" hidden="1">
                <a:extLst>
                  <a:ext uri="{63B3BB69-23CF-44E3-9099-C40C66FF867C}">
                    <a14:compatExt spid="_x0000_s81926"/>
                  </a:ext>
                  <a:ext uri="{FF2B5EF4-FFF2-40B4-BE49-F238E27FC236}">
                    <a16:creationId xmlns:a16="http://schemas.microsoft.com/office/drawing/2014/main" id="{00000000-0008-0000-0500-000006400100}"/>
                  </a:ext>
                </a:extLst>
              </xdr:cNvPr>
              <xdr:cNvSpPr/>
            </xdr:nvSpPr>
            <xdr:spPr bwMode="auto">
              <a:xfrm>
                <a:off x="4538230" y="3377045"/>
                <a:ext cx="730827"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1929" name="Check Box 9" descr="はい" hidden="1">
                <a:extLst>
                  <a:ext uri="{63B3BB69-23CF-44E3-9099-C40C66FF867C}">
                    <a14:compatExt spid="_x0000_s81929"/>
                  </a:ext>
                  <a:ext uri="{FF2B5EF4-FFF2-40B4-BE49-F238E27FC236}">
                    <a16:creationId xmlns:a16="http://schemas.microsoft.com/office/drawing/2014/main" id="{00000000-0008-0000-0500-000009400100}"/>
                  </a:ext>
                </a:extLst>
              </xdr:cNvPr>
              <xdr:cNvSpPr/>
            </xdr:nvSpPr>
            <xdr:spPr bwMode="auto">
              <a:xfrm>
                <a:off x="4538230" y="5247409"/>
                <a:ext cx="730827"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1933" name="Check Box 13" descr="はい" hidden="1">
                <a:extLst>
                  <a:ext uri="{63B3BB69-23CF-44E3-9099-C40C66FF867C}">
                    <a14:compatExt spid="_x0000_s81933"/>
                  </a:ext>
                  <a:ext uri="{FF2B5EF4-FFF2-40B4-BE49-F238E27FC236}">
                    <a16:creationId xmlns:a16="http://schemas.microsoft.com/office/drawing/2014/main" id="{00000000-0008-0000-0500-00000D400100}"/>
                  </a:ext>
                </a:extLst>
              </xdr:cNvPr>
              <xdr:cNvSpPr/>
            </xdr:nvSpPr>
            <xdr:spPr bwMode="auto">
              <a:xfrm>
                <a:off x="4538230" y="6979227"/>
                <a:ext cx="730827"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1934" name="Check Box 14" descr="はい" hidden="1">
                <a:extLst>
                  <a:ext uri="{63B3BB69-23CF-44E3-9099-C40C66FF867C}">
                    <a14:compatExt spid="_x0000_s81934"/>
                  </a:ext>
                  <a:ext uri="{FF2B5EF4-FFF2-40B4-BE49-F238E27FC236}">
                    <a16:creationId xmlns:a16="http://schemas.microsoft.com/office/drawing/2014/main" id="{00000000-0008-0000-0500-00000E400100}"/>
                  </a:ext>
                </a:extLst>
              </xdr:cNvPr>
              <xdr:cNvSpPr/>
            </xdr:nvSpPr>
            <xdr:spPr bwMode="auto">
              <a:xfrm>
                <a:off x="4538230" y="6199909"/>
                <a:ext cx="730827"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1935" name="Check Box 15" descr="はい" hidden="1">
                <a:extLst>
                  <a:ext uri="{63B3BB69-23CF-44E3-9099-C40C66FF867C}">
                    <a14:compatExt spid="_x0000_s81935"/>
                  </a:ext>
                  <a:ext uri="{FF2B5EF4-FFF2-40B4-BE49-F238E27FC236}">
                    <a16:creationId xmlns:a16="http://schemas.microsoft.com/office/drawing/2014/main" id="{00000000-0008-0000-0500-00000F400100}"/>
                  </a:ext>
                </a:extLst>
              </xdr:cNvPr>
              <xdr:cNvSpPr/>
            </xdr:nvSpPr>
            <xdr:spPr bwMode="auto">
              <a:xfrm>
                <a:off x="4538230" y="2597727"/>
                <a:ext cx="730827"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1939" name="Check Box 19" descr="はい" hidden="1">
                <a:extLst>
                  <a:ext uri="{63B3BB69-23CF-44E3-9099-C40C66FF867C}">
                    <a14:compatExt spid="_x0000_s81939"/>
                  </a:ext>
                  <a:ext uri="{FF2B5EF4-FFF2-40B4-BE49-F238E27FC236}">
                    <a16:creationId xmlns:a16="http://schemas.microsoft.com/office/drawing/2014/main" id="{00000000-0008-0000-0500-000013400100}"/>
                  </a:ext>
                </a:extLst>
              </xdr:cNvPr>
              <xdr:cNvSpPr/>
            </xdr:nvSpPr>
            <xdr:spPr bwMode="auto">
              <a:xfrm>
                <a:off x="4538230" y="8156864"/>
                <a:ext cx="730827"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1940" name="Check Box 20" descr="はい" hidden="1">
                <a:extLst>
                  <a:ext uri="{63B3BB69-23CF-44E3-9099-C40C66FF867C}">
                    <a14:compatExt spid="_x0000_s81940"/>
                  </a:ext>
                  <a:ext uri="{FF2B5EF4-FFF2-40B4-BE49-F238E27FC236}">
                    <a16:creationId xmlns:a16="http://schemas.microsoft.com/office/drawing/2014/main" id="{00000000-0008-0000-0500-000014400100}"/>
                  </a:ext>
                </a:extLst>
              </xdr:cNvPr>
              <xdr:cNvSpPr/>
            </xdr:nvSpPr>
            <xdr:spPr bwMode="auto">
              <a:xfrm>
                <a:off x="4538230" y="8936182"/>
                <a:ext cx="730827"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1941" name="Check Box 21" descr="はい" hidden="1">
                <a:extLst>
                  <a:ext uri="{63B3BB69-23CF-44E3-9099-C40C66FF867C}">
                    <a14:compatExt spid="_x0000_s81941"/>
                  </a:ext>
                  <a:ext uri="{FF2B5EF4-FFF2-40B4-BE49-F238E27FC236}">
                    <a16:creationId xmlns:a16="http://schemas.microsoft.com/office/drawing/2014/main" id="{00000000-0008-0000-0500-000015400100}"/>
                  </a:ext>
                </a:extLst>
              </xdr:cNvPr>
              <xdr:cNvSpPr/>
            </xdr:nvSpPr>
            <xdr:spPr bwMode="auto">
              <a:xfrm>
                <a:off x="4538230" y="9715500"/>
                <a:ext cx="730827"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1942" name="Check Box 22" descr="はい" hidden="1">
                <a:extLst>
                  <a:ext uri="{63B3BB69-23CF-44E3-9099-C40C66FF867C}">
                    <a14:compatExt spid="_x0000_s81942"/>
                  </a:ext>
                  <a:ext uri="{FF2B5EF4-FFF2-40B4-BE49-F238E27FC236}">
                    <a16:creationId xmlns:a16="http://schemas.microsoft.com/office/drawing/2014/main" id="{00000000-0008-0000-0500-000016400100}"/>
                  </a:ext>
                </a:extLst>
              </xdr:cNvPr>
              <xdr:cNvSpPr/>
            </xdr:nvSpPr>
            <xdr:spPr bwMode="auto">
              <a:xfrm>
                <a:off x="4573732" y="1048616"/>
                <a:ext cx="725632"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必須</a:t>
                </a:r>
              </a:p>
            </xdr:txBody>
          </xdr:sp>
          <xdr:sp macro="" textlink="">
            <xdr:nvSpPr>
              <xdr:cNvPr id="81943" name="Check Box 23" descr="はい" hidden="1">
                <a:extLst>
                  <a:ext uri="{63B3BB69-23CF-44E3-9099-C40C66FF867C}">
                    <a14:compatExt spid="_x0000_s81943"/>
                  </a:ext>
                  <a:ext uri="{FF2B5EF4-FFF2-40B4-BE49-F238E27FC236}">
                    <a16:creationId xmlns:a16="http://schemas.microsoft.com/office/drawing/2014/main" id="{00000000-0008-0000-0500-000017400100}"/>
                  </a:ext>
                </a:extLst>
              </xdr:cNvPr>
              <xdr:cNvSpPr/>
            </xdr:nvSpPr>
            <xdr:spPr bwMode="auto">
              <a:xfrm>
                <a:off x="4592782" y="1787236"/>
                <a:ext cx="706582" cy="2692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必須</a:t>
                </a:r>
              </a:p>
            </xdr:txBody>
          </xdr:sp>
          <xdr:sp macro="" textlink="">
            <xdr:nvSpPr>
              <xdr:cNvPr id="81944" name="Check Box 24" descr="はい" hidden="1">
                <a:extLst>
                  <a:ext uri="{63B3BB69-23CF-44E3-9099-C40C66FF867C}">
                    <a14:compatExt spid="_x0000_s81944"/>
                  </a:ext>
                  <a:ext uri="{FF2B5EF4-FFF2-40B4-BE49-F238E27FC236}">
                    <a16:creationId xmlns:a16="http://schemas.microsoft.com/office/drawing/2014/main" id="{00000000-0008-0000-0500-000018400100}"/>
                  </a:ext>
                </a:extLst>
              </xdr:cNvPr>
              <xdr:cNvSpPr/>
            </xdr:nvSpPr>
            <xdr:spPr bwMode="auto">
              <a:xfrm>
                <a:off x="4538230" y="5593773"/>
                <a:ext cx="730827"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grp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xdr:col>
      <xdr:colOff>19050</xdr:colOff>
      <xdr:row>33</xdr:row>
      <xdr:rowOff>257175</xdr:rowOff>
    </xdr:from>
    <xdr:to>
      <xdr:col>3</xdr:col>
      <xdr:colOff>1066799</xdr:colOff>
      <xdr:row>36</xdr:row>
      <xdr:rowOff>61</xdr:rowOff>
    </xdr:to>
    <xdr:sp macro="" textlink="">
      <xdr:nvSpPr>
        <xdr:cNvPr id="26" name="大かっこ 25">
          <a:extLst>
            <a:ext uri="{FF2B5EF4-FFF2-40B4-BE49-F238E27FC236}">
              <a16:creationId xmlns:a16="http://schemas.microsoft.com/office/drawing/2014/main" id="{00000000-0008-0000-0600-00001A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36</xdr:row>
      <xdr:rowOff>257175</xdr:rowOff>
    </xdr:from>
    <xdr:to>
      <xdr:col>3</xdr:col>
      <xdr:colOff>1066799</xdr:colOff>
      <xdr:row>39</xdr:row>
      <xdr:rowOff>0</xdr:rowOff>
    </xdr:to>
    <xdr:sp macro="" textlink="">
      <xdr:nvSpPr>
        <xdr:cNvPr id="27" name="大かっこ 26">
          <a:extLst>
            <a:ext uri="{FF2B5EF4-FFF2-40B4-BE49-F238E27FC236}">
              <a16:creationId xmlns:a16="http://schemas.microsoft.com/office/drawing/2014/main" id="{00000000-0008-0000-0600-00001B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4</xdr:col>
          <xdr:colOff>866775</xdr:colOff>
          <xdr:row>4</xdr:row>
          <xdr:rowOff>0</xdr:rowOff>
        </xdr:from>
        <xdr:to>
          <xdr:col>5</xdr:col>
          <xdr:colOff>714375</xdr:colOff>
          <xdr:row>38</xdr:row>
          <xdr:rowOff>0</xdr:rowOff>
        </xdr:to>
        <xdr:grpSp>
          <xdr:nvGrpSpPr>
            <xdr:cNvPr id="2" name="グループ化 1">
              <a:extLst>
                <a:ext uri="{FF2B5EF4-FFF2-40B4-BE49-F238E27FC236}">
                  <a16:creationId xmlns:a16="http://schemas.microsoft.com/office/drawing/2014/main" id="{00000000-0008-0000-0600-000002000000}"/>
                </a:ext>
              </a:extLst>
            </xdr:cNvPr>
            <xdr:cNvGrpSpPr/>
          </xdr:nvGrpSpPr>
          <xdr:grpSpPr>
            <a:xfrm>
              <a:off x="4537075" y="1066800"/>
              <a:ext cx="723900" cy="12725400"/>
              <a:chOff x="4538230" y="1039091"/>
              <a:chExt cx="730827" cy="12521045"/>
            </a:xfrm>
          </xdr:grpSpPr>
          <xdr:sp macro="" textlink="">
            <xdr:nvSpPr>
              <xdr:cNvPr id="83034" name="Check Box 90" descr="はい" hidden="1">
                <a:extLst>
                  <a:ext uri="{63B3BB69-23CF-44E3-9099-C40C66FF867C}">
                    <a14:compatExt spid="_x0000_s83034"/>
                  </a:ext>
                  <a:ext uri="{FF2B5EF4-FFF2-40B4-BE49-F238E27FC236}">
                    <a16:creationId xmlns:a16="http://schemas.microsoft.com/office/drawing/2014/main" id="{00000000-0008-0000-0600-00005A440100}"/>
                  </a:ext>
                </a:extLst>
              </xdr:cNvPr>
              <xdr:cNvSpPr/>
            </xdr:nvSpPr>
            <xdr:spPr bwMode="auto">
              <a:xfrm>
                <a:off x="4547755" y="1039091"/>
                <a:ext cx="721302"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必須</a:t>
                </a:r>
              </a:p>
            </xdr:txBody>
          </xdr:sp>
          <xdr:sp macro="" textlink="">
            <xdr:nvSpPr>
              <xdr:cNvPr id="83035" name="Check Box 91" descr="はい" hidden="1">
                <a:extLst>
                  <a:ext uri="{63B3BB69-23CF-44E3-9099-C40C66FF867C}">
                    <a14:compatExt spid="_x0000_s83035"/>
                  </a:ext>
                  <a:ext uri="{FF2B5EF4-FFF2-40B4-BE49-F238E27FC236}">
                    <a16:creationId xmlns:a16="http://schemas.microsoft.com/office/drawing/2014/main" id="{00000000-0008-0000-0600-00005B440100}"/>
                  </a:ext>
                </a:extLst>
              </xdr:cNvPr>
              <xdr:cNvSpPr/>
            </xdr:nvSpPr>
            <xdr:spPr bwMode="auto">
              <a:xfrm>
                <a:off x="4547755" y="4901045"/>
                <a:ext cx="721302"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36" name="Check Box 92" descr="はい" hidden="1">
                <a:extLst>
                  <a:ext uri="{63B3BB69-23CF-44E3-9099-C40C66FF867C}">
                    <a14:compatExt spid="_x0000_s83036"/>
                  </a:ext>
                  <a:ext uri="{FF2B5EF4-FFF2-40B4-BE49-F238E27FC236}">
                    <a16:creationId xmlns:a16="http://schemas.microsoft.com/office/drawing/2014/main" id="{00000000-0008-0000-0600-00005C440100}"/>
                  </a:ext>
                </a:extLst>
              </xdr:cNvPr>
              <xdr:cNvSpPr/>
            </xdr:nvSpPr>
            <xdr:spPr bwMode="auto">
              <a:xfrm>
                <a:off x="4547755" y="3342409"/>
                <a:ext cx="721302"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37" name="Check Box 93" descr="はい" hidden="1">
                <a:extLst>
                  <a:ext uri="{63B3BB69-23CF-44E3-9099-C40C66FF867C}">
                    <a14:compatExt spid="_x0000_s83037"/>
                  </a:ext>
                  <a:ext uri="{FF2B5EF4-FFF2-40B4-BE49-F238E27FC236}">
                    <a16:creationId xmlns:a16="http://schemas.microsoft.com/office/drawing/2014/main" id="{00000000-0008-0000-0600-00005D440100}"/>
                  </a:ext>
                </a:extLst>
              </xdr:cNvPr>
              <xdr:cNvSpPr/>
            </xdr:nvSpPr>
            <xdr:spPr bwMode="auto">
              <a:xfrm>
                <a:off x="4547755" y="4121727"/>
                <a:ext cx="721302"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38" name="Check Box 94" descr="はい" hidden="1">
                <a:extLst>
                  <a:ext uri="{63B3BB69-23CF-44E3-9099-C40C66FF867C}">
                    <a14:compatExt spid="_x0000_s83038"/>
                  </a:ext>
                  <a:ext uri="{FF2B5EF4-FFF2-40B4-BE49-F238E27FC236}">
                    <a16:creationId xmlns:a16="http://schemas.microsoft.com/office/drawing/2014/main" id="{00000000-0008-0000-0600-00005E440100}"/>
                  </a:ext>
                </a:extLst>
              </xdr:cNvPr>
              <xdr:cNvSpPr/>
            </xdr:nvSpPr>
            <xdr:spPr bwMode="auto">
              <a:xfrm>
                <a:off x="4547755" y="1818409"/>
                <a:ext cx="721302"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39" name="Check Box 95" descr="はい" hidden="1">
                <a:extLst>
                  <a:ext uri="{63B3BB69-23CF-44E3-9099-C40C66FF867C}">
                    <a14:compatExt spid="_x0000_s83039"/>
                  </a:ext>
                  <a:ext uri="{FF2B5EF4-FFF2-40B4-BE49-F238E27FC236}">
                    <a16:creationId xmlns:a16="http://schemas.microsoft.com/office/drawing/2014/main" id="{00000000-0008-0000-0600-00005F440100}"/>
                  </a:ext>
                </a:extLst>
              </xdr:cNvPr>
              <xdr:cNvSpPr/>
            </xdr:nvSpPr>
            <xdr:spPr bwMode="auto">
              <a:xfrm>
                <a:off x="4547755" y="6459682"/>
                <a:ext cx="721302"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40" name="Check Box 96" descr="はい" hidden="1">
                <a:extLst>
                  <a:ext uri="{63B3BB69-23CF-44E3-9099-C40C66FF867C}">
                    <a14:compatExt spid="_x0000_s83040"/>
                  </a:ext>
                  <a:ext uri="{FF2B5EF4-FFF2-40B4-BE49-F238E27FC236}">
                    <a16:creationId xmlns:a16="http://schemas.microsoft.com/office/drawing/2014/main" id="{00000000-0008-0000-0600-000060440100}"/>
                  </a:ext>
                </a:extLst>
              </xdr:cNvPr>
              <xdr:cNvSpPr/>
            </xdr:nvSpPr>
            <xdr:spPr bwMode="auto">
              <a:xfrm>
                <a:off x="4538230" y="11741727"/>
                <a:ext cx="730827"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41" name="Check Box 97" descr="はい" hidden="1">
                <a:extLst>
                  <a:ext uri="{63B3BB69-23CF-44E3-9099-C40C66FF867C}">
                    <a14:compatExt spid="_x0000_s83041"/>
                  </a:ext>
                  <a:ext uri="{FF2B5EF4-FFF2-40B4-BE49-F238E27FC236}">
                    <a16:creationId xmlns:a16="http://schemas.microsoft.com/office/drawing/2014/main" id="{00000000-0008-0000-0600-000061440100}"/>
                  </a:ext>
                </a:extLst>
              </xdr:cNvPr>
              <xdr:cNvSpPr/>
            </xdr:nvSpPr>
            <xdr:spPr bwMode="auto">
              <a:xfrm>
                <a:off x="4538230" y="12521045"/>
                <a:ext cx="730827"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42" name="Check Box 98" descr="はい" hidden="1">
                <a:extLst>
                  <a:ext uri="{63B3BB69-23CF-44E3-9099-C40C66FF867C}">
                    <a14:compatExt spid="_x0000_s83042"/>
                  </a:ext>
                  <a:ext uri="{FF2B5EF4-FFF2-40B4-BE49-F238E27FC236}">
                    <a16:creationId xmlns:a16="http://schemas.microsoft.com/office/drawing/2014/main" id="{00000000-0008-0000-0600-000062440100}"/>
                  </a:ext>
                </a:extLst>
              </xdr:cNvPr>
              <xdr:cNvSpPr/>
            </xdr:nvSpPr>
            <xdr:spPr bwMode="auto">
              <a:xfrm>
                <a:off x="4538230" y="13300364"/>
                <a:ext cx="730827" cy="2597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49" name="Check Box 105" descr="はい" hidden="1">
                <a:extLst>
                  <a:ext uri="{63B3BB69-23CF-44E3-9099-C40C66FF867C}">
                    <a14:compatExt spid="_x0000_s83049"/>
                  </a:ext>
                  <a:ext uri="{FF2B5EF4-FFF2-40B4-BE49-F238E27FC236}">
                    <a16:creationId xmlns:a16="http://schemas.microsoft.com/office/drawing/2014/main" id="{00000000-0008-0000-0600-000069440100}"/>
                  </a:ext>
                </a:extLst>
              </xdr:cNvPr>
              <xdr:cNvSpPr/>
            </xdr:nvSpPr>
            <xdr:spPr bwMode="auto">
              <a:xfrm>
                <a:off x="4547755" y="5680364"/>
                <a:ext cx="721302" cy="2597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50" name="Check Box 106" descr="はい" hidden="1">
                <a:extLst>
                  <a:ext uri="{63B3BB69-23CF-44E3-9099-C40C66FF867C}">
                    <a14:compatExt spid="_x0000_s83050"/>
                  </a:ext>
                  <a:ext uri="{FF2B5EF4-FFF2-40B4-BE49-F238E27FC236}">
                    <a16:creationId xmlns:a16="http://schemas.microsoft.com/office/drawing/2014/main" id="{00000000-0008-0000-0600-00006A440100}"/>
                  </a:ext>
                </a:extLst>
              </xdr:cNvPr>
              <xdr:cNvSpPr/>
            </xdr:nvSpPr>
            <xdr:spPr bwMode="auto">
              <a:xfrm>
                <a:off x="4547755" y="8399318"/>
                <a:ext cx="721302"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sp macro="" textlink="">
            <xdr:nvSpPr>
              <xdr:cNvPr id="83051" name="Check Box 107" descr="はい" hidden="1">
                <a:extLst>
                  <a:ext uri="{63B3BB69-23CF-44E3-9099-C40C66FF867C}">
                    <a14:compatExt spid="_x0000_s83051"/>
                  </a:ext>
                  <a:ext uri="{FF2B5EF4-FFF2-40B4-BE49-F238E27FC236}">
                    <a16:creationId xmlns:a16="http://schemas.microsoft.com/office/drawing/2014/main" id="{00000000-0008-0000-0600-00006B440100}"/>
                  </a:ext>
                </a:extLst>
              </xdr:cNvPr>
              <xdr:cNvSpPr/>
            </xdr:nvSpPr>
            <xdr:spPr bwMode="auto">
              <a:xfrm>
                <a:off x="4547755" y="10027227"/>
                <a:ext cx="721302" cy="2597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grpSp>
        <xdr:clientData/>
      </xdr:twoCellAnchor>
    </mc:Choice>
    <mc:Fallback/>
  </mc:AlternateContent>
  <xdr:twoCellAnchor>
    <xdr:from>
      <xdr:col>1</xdr:col>
      <xdr:colOff>19050</xdr:colOff>
      <xdr:row>31</xdr:row>
      <xdr:rowOff>9525</xdr:rowOff>
    </xdr:from>
    <xdr:to>
      <xdr:col>3</xdr:col>
      <xdr:colOff>1076325</xdr:colOff>
      <xdr:row>33</xdr:row>
      <xdr:rowOff>61</xdr:rowOff>
    </xdr:to>
    <xdr:sp macro="" textlink="">
      <xdr:nvSpPr>
        <xdr:cNvPr id="18" name="大かっこ 17">
          <a:extLst>
            <a:ext uri="{FF2B5EF4-FFF2-40B4-BE49-F238E27FC236}">
              <a16:creationId xmlns:a16="http://schemas.microsoft.com/office/drawing/2014/main" id="{00000000-0008-0000-0600-000012000000}"/>
            </a:ext>
          </a:extLst>
        </xdr:cNvPr>
        <xdr:cNvSpPr/>
      </xdr:nvSpPr>
      <xdr:spPr>
        <a:xfrm>
          <a:off x="409575" y="11934825"/>
          <a:ext cx="3248025" cy="523936"/>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678;&#20491;&#21029;&#21830;&#21697;&#20998;&#37326;&#21029;&#22522;&#28310;&#31574;&#23450;&#22996;&#21729;&#20250;/2018_&#12507;&#12486;&#12523;&#12539;&#26053;&#39208;Ver2/&#22522;&#28310;&#23529;&#35696;&#22996;&#21729;&#20250;&#23550;&#24540;&#12289;&#12497;&#12502;&#12467;&#12513;&#20844;&#38283;&#26696;/&#20844;&#38283;&#26696;/public_501V2_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込区分"/>
      <sheetName val="4-1商品"/>
      <sheetName val="4-2コミュニケーション"/>
      <sheetName val="4-3廃棄物"/>
      <sheetName val="4-4省エネ"/>
      <sheetName val="4-5物流"/>
      <sheetName val="4-6店舗運営"/>
      <sheetName val="マーク表示"/>
      <sheetName val="記入表1"/>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18" Type="http://schemas.openxmlformats.org/officeDocument/2006/relationships/comments" Target="../comments1.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 Type="http://schemas.openxmlformats.org/officeDocument/2006/relationships/drawing" Target="../drawings/drawing2.xml"/><Relationship Id="rId16"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18" Type="http://schemas.openxmlformats.org/officeDocument/2006/relationships/ctrlProp" Target="../ctrlProps/ctrlProp41.xml"/><Relationship Id="rId3" Type="http://schemas.openxmlformats.org/officeDocument/2006/relationships/vmlDrawing" Target="../drawings/vmlDrawing3.vml"/><Relationship Id="rId21" Type="http://schemas.openxmlformats.org/officeDocument/2006/relationships/ctrlProp" Target="../ctrlProps/ctrlProp44.xml"/><Relationship Id="rId7" Type="http://schemas.openxmlformats.org/officeDocument/2006/relationships/ctrlProp" Target="../ctrlProps/ctrlProp30.xml"/><Relationship Id="rId12" Type="http://schemas.openxmlformats.org/officeDocument/2006/relationships/ctrlProp" Target="../ctrlProps/ctrlProp35.xml"/><Relationship Id="rId17" Type="http://schemas.openxmlformats.org/officeDocument/2006/relationships/ctrlProp" Target="../ctrlProps/ctrlProp40.xml"/><Relationship Id="rId2" Type="http://schemas.openxmlformats.org/officeDocument/2006/relationships/drawing" Target="../drawings/drawing3.xml"/><Relationship Id="rId16" Type="http://schemas.openxmlformats.org/officeDocument/2006/relationships/ctrlProp" Target="../ctrlProps/ctrlProp39.xml"/><Relationship Id="rId20" Type="http://schemas.openxmlformats.org/officeDocument/2006/relationships/ctrlProp" Target="../ctrlProps/ctrlProp43.xml"/><Relationship Id="rId1" Type="http://schemas.openxmlformats.org/officeDocument/2006/relationships/printerSettings" Target="../printerSettings/printerSettings3.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5" Type="http://schemas.openxmlformats.org/officeDocument/2006/relationships/ctrlProp" Target="../ctrlProps/ctrlProp38.xml"/><Relationship Id="rId23" Type="http://schemas.openxmlformats.org/officeDocument/2006/relationships/ctrlProp" Target="../ctrlProps/ctrlProp46.xml"/><Relationship Id="rId10" Type="http://schemas.openxmlformats.org/officeDocument/2006/relationships/ctrlProp" Target="../ctrlProps/ctrlProp33.xml"/><Relationship Id="rId19" Type="http://schemas.openxmlformats.org/officeDocument/2006/relationships/ctrlProp" Target="../ctrlProps/ctrlProp42.xml"/><Relationship Id="rId4" Type="http://schemas.openxmlformats.org/officeDocument/2006/relationships/ctrlProp" Target="../ctrlProps/ctrlProp27.xml"/><Relationship Id="rId9" Type="http://schemas.openxmlformats.org/officeDocument/2006/relationships/ctrlProp" Target="../ctrlProps/ctrlProp32.xml"/><Relationship Id="rId14" Type="http://schemas.openxmlformats.org/officeDocument/2006/relationships/ctrlProp" Target="../ctrlProps/ctrlProp37.xml"/><Relationship Id="rId22" Type="http://schemas.openxmlformats.org/officeDocument/2006/relationships/ctrlProp" Target="../ctrlProps/ctrlProp4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1.xml"/><Relationship Id="rId13" Type="http://schemas.openxmlformats.org/officeDocument/2006/relationships/ctrlProp" Target="../ctrlProps/ctrlProp56.xml"/><Relationship Id="rId3" Type="http://schemas.openxmlformats.org/officeDocument/2006/relationships/vmlDrawing" Target="../drawings/vmlDrawing4.vml"/><Relationship Id="rId7" Type="http://schemas.openxmlformats.org/officeDocument/2006/relationships/ctrlProp" Target="../ctrlProps/ctrlProp50.xml"/><Relationship Id="rId12" Type="http://schemas.openxmlformats.org/officeDocument/2006/relationships/ctrlProp" Target="../ctrlProps/ctrlProp55.xml"/><Relationship Id="rId2" Type="http://schemas.openxmlformats.org/officeDocument/2006/relationships/drawing" Target="../drawings/drawing4.xml"/><Relationship Id="rId16" Type="http://schemas.openxmlformats.org/officeDocument/2006/relationships/ctrlProp" Target="../ctrlProps/ctrlProp59.xml"/><Relationship Id="rId1" Type="http://schemas.openxmlformats.org/officeDocument/2006/relationships/printerSettings" Target="../printerSettings/printerSettings4.bin"/><Relationship Id="rId6" Type="http://schemas.openxmlformats.org/officeDocument/2006/relationships/ctrlProp" Target="../ctrlProps/ctrlProp49.xml"/><Relationship Id="rId11" Type="http://schemas.openxmlformats.org/officeDocument/2006/relationships/ctrlProp" Target="../ctrlProps/ctrlProp54.xml"/><Relationship Id="rId5" Type="http://schemas.openxmlformats.org/officeDocument/2006/relationships/ctrlProp" Target="../ctrlProps/ctrlProp48.xml"/><Relationship Id="rId15" Type="http://schemas.openxmlformats.org/officeDocument/2006/relationships/ctrlProp" Target="../ctrlProps/ctrlProp58.xml"/><Relationship Id="rId10" Type="http://schemas.openxmlformats.org/officeDocument/2006/relationships/ctrlProp" Target="../ctrlProps/ctrlProp53.xml"/><Relationship Id="rId4" Type="http://schemas.openxmlformats.org/officeDocument/2006/relationships/ctrlProp" Target="../ctrlProps/ctrlProp47.xml"/><Relationship Id="rId9" Type="http://schemas.openxmlformats.org/officeDocument/2006/relationships/ctrlProp" Target="../ctrlProps/ctrlProp52.xml"/><Relationship Id="rId14" Type="http://schemas.openxmlformats.org/officeDocument/2006/relationships/ctrlProp" Target="../ctrlProps/ctrlProp57.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4.xml"/><Relationship Id="rId13" Type="http://schemas.openxmlformats.org/officeDocument/2006/relationships/ctrlProp" Target="../ctrlProps/ctrlProp69.xml"/><Relationship Id="rId18" Type="http://schemas.openxmlformats.org/officeDocument/2006/relationships/ctrlProp" Target="../ctrlProps/ctrlProp74.xml"/><Relationship Id="rId3" Type="http://schemas.openxmlformats.org/officeDocument/2006/relationships/vmlDrawing" Target="../drawings/vmlDrawing5.vml"/><Relationship Id="rId7" Type="http://schemas.openxmlformats.org/officeDocument/2006/relationships/ctrlProp" Target="../ctrlProps/ctrlProp63.xml"/><Relationship Id="rId12" Type="http://schemas.openxmlformats.org/officeDocument/2006/relationships/ctrlProp" Target="../ctrlProps/ctrlProp68.xml"/><Relationship Id="rId17" Type="http://schemas.openxmlformats.org/officeDocument/2006/relationships/ctrlProp" Target="../ctrlProps/ctrlProp73.xml"/><Relationship Id="rId2" Type="http://schemas.openxmlformats.org/officeDocument/2006/relationships/drawing" Target="../drawings/drawing5.xml"/><Relationship Id="rId16" Type="http://schemas.openxmlformats.org/officeDocument/2006/relationships/ctrlProp" Target="../ctrlProps/ctrlProp72.xml"/><Relationship Id="rId1" Type="http://schemas.openxmlformats.org/officeDocument/2006/relationships/printerSettings" Target="../printerSettings/printerSettings5.bin"/><Relationship Id="rId6" Type="http://schemas.openxmlformats.org/officeDocument/2006/relationships/ctrlProp" Target="../ctrlProps/ctrlProp62.xml"/><Relationship Id="rId11" Type="http://schemas.openxmlformats.org/officeDocument/2006/relationships/ctrlProp" Target="../ctrlProps/ctrlProp67.xml"/><Relationship Id="rId5" Type="http://schemas.openxmlformats.org/officeDocument/2006/relationships/ctrlProp" Target="../ctrlProps/ctrlProp61.xml"/><Relationship Id="rId15" Type="http://schemas.openxmlformats.org/officeDocument/2006/relationships/ctrlProp" Target="../ctrlProps/ctrlProp71.xml"/><Relationship Id="rId10" Type="http://schemas.openxmlformats.org/officeDocument/2006/relationships/ctrlProp" Target="../ctrlProps/ctrlProp66.xml"/><Relationship Id="rId4" Type="http://schemas.openxmlformats.org/officeDocument/2006/relationships/ctrlProp" Target="../ctrlProps/ctrlProp60.xml"/><Relationship Id="rId9" Type="http://schemas.openxmlformats.org/officeDocument/2006/relationships/ctrlProp" Target="../ctrlProps/ctrlProp65.xml"/><Relationship Id="rId14" Type="http://schemas.openxmlformats.org/officeDocument/2006/relationships/ctrlProp" Target="../ctrlProps/ctrlProp70.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79.xml"/><Relationship Id="rId13" Type="http://schemas.openxmlformats.org/officeDocument/2006/relationships/ctrlProp" Target="../ctrlProps/ctrlProp84.xml"/><Relationship Id="rId3" Type="http://schemas.openxmlformats.org/officeDocument/2006/relationships/vmlDrawing" Target="../drawings/vmlDrawing6.vml"/><Relationship Id="rId7" Type="http://schemas.openxmlformats.org/officeDocument/2006/relationships/ctrlProp" Target="../ctrlProps/ctrlProp78.xml"/><Relationship Id="rId12" Type="http://schemas.openxmlformats.org/officeDocument/2006/relationships/ctrlProp" Target="../ctrlProps/ctrlProp83.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77.xml"/><Relationship Id="rId11" Type="http://schemas.openxmlformats.org/officeDocument/2006/relationships/ctrlProp" Target="../ctrlProps/ctrlProp82.xml"/><Relationship Id="rId5" Type="http://schemas.openxmlformats.org/officeDocument/2006/relationships/ctrlProp" Target="../ctrlProps/ctrlProp76.xml"/><Relationship Id="rId10" Type="http://schemas.openxmlformats.org/officeDocument/2006/relationships/ctrlProp" Target="../ctrlProps/ctrlProp81.xml"/><Relationship Id="rId4" Type="http://schemas.openxmlformats.org/officeDocument/2006/relationships/ctrlProp" Target="../ctrlProps/ctrlProp75.xml"/><Relationship Id="rId9" Type="http://schemas.openxmlformats.org/officeDocument/2006/relationships/ctrlProp" Target="../ctrlProps/ctrlProp80.xml"/><Relationship Id="rId14" Type="http://schemas.openxmlformats.org/officeDocument/2006/relationships/ctrlProp" Target="../ctrlProps/ctrlProp8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0.xml"/><Relationship Id="rId13" Type="http://schemas.openxmlformats.org/officeDocument/2006/relationships/ctrlProp" Target="../ctrlProps/ctrlProp95.xml"/><Relationship Id="rId3" Type="http://schemas.openxmlformats.org/officeDocument/2006/relationships/vmlDrawing" Target="../drawings/vmlDrawing7.vml"/><Relationship Id="rId7" Type="http://schemas.openxmlformats.org/officeDocument/2006/relationships/ctrlProp" Target="../ctrlProps/ctrlProp89.xml"/><Relationship Id="rId12" Type="http://schemas.openxmlformats.org/officeDocument/2006/relationships/ctrlProp" Target="../ctrlProps/ctrlProp94.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88.xml"/><Relationship Id="rId11" Type="http://schemas.openxmlformats.org/officeDocument/2006/relationships/ctrlProp" Target="../ctrlProps/ctrlProp93.xml"/><Relationship Id="rId5" Type="http://schemas.openxmlformats.org/officeDocument/2006/relationships/ctrlProp" Target="../ctrlProps/ctrlProp87.xml"/><Relationship Id="rId15" Type="http://schemas.openxmlformats.org/officeDocument/2006/relationships/ctrlProp" Target="../ctrlProps/ctrlProp97.xml"/><Relationship Id="rId10" Type="http://schemas.openxmlformats.org/officeDocument/2006/relationships/ctrlProp" Target="../ctrlProps/ctrlProp92.xml"/><Relationship Id="rId4" Type="http://schemas.openxmlformats.org/officeDocument/2006/relationships/ctrlProp" Target="../ctrlProps/ctrlProp86.xml"/><Relationship Id="rId9" Type="http://schemas.openxmlformats.org/officeDocument/2006/relationships/ctrlProp" Target="../ctrlProps/ctrlProp91.xml"/><Relationship Id="rId14" Type="http://schemas.openxmlformats.org/officeDocument/2006/relationships/ctrlProp" Target="../ctrlProps/ctrlProp9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B59A6-B65B-41BF-9849-94F8CBB1B785}">
  <dimension ref="A1:S37"/>
  <sheetViews>
    <sheetView tabSelected="1" view="pageBreakPreview" zoomScaleNormal="100" zoomScaleSheetLayoutView="100" workbookViewId="0">
      <selection activeCell="C6" sqref="C6:H6"/>
    </sheetView>
  </sheetViews>
  <sheetFormatPr defaultRowHeight="13"/>
  <cols>
    <col min="1" max="1" width="11.453125" customWidth="1"/>
    <col min="2" max="2" width="9.7265625" customWidth="1"/>
    <col min="3" max="3" width="8" customWidth="1"/>
    <col min="4" max="4" width="10.08984375" customWidth="1"/>
    <col min="5" max="5" width="8.08984375" customWidth="1"/>
    <col min="6" max="6" width="7.36328125" customWidth="1"/>
    <col min="7" max="7" width="12.36328125" customWidth="1"/>
    <col min="8" max="8" width="20.36328125" customWidth="1"/>
    <col min="9" max="9" width="15.36328125" style="193" hidden="1" customWidth="1"/>
    <col min="10" max="17" width="8.7265625" style="193"/>
  </cols>
  <sheetData>
    <row r="1" spans="1:17" s="2" customFormat="1">
      <c r="A1" s="1"/>
      <c r="D1" s="3"/>
      <c r="E1" s="3"/>
      <c r="I1" s="25"/>
      <c r="J1" s="25"/>
      <c r="K1" s="25"/>
      <c r="L1" s="25"/>
      <c r="M1" s="25"/>
      <c r="N1" s="25"/>
      <c r="O1" s="25"/>
      <c r="P1" s="25"/>
      <c r="Q1" s="25"/>
    </row>
    <row r="2" spans="1:17" s="9" customFormat="1" ht="30.75" customHeight="1">
      <c r="A2" s="231" t="s">
        <v>83</v>
      </c>
      <c r="B2" s="231"/>
      <c r="C2" s="231"/>
      <c r="D2" s="231"/>
      <c r="E2" s="231"/>
      <c r="F2" s="231"/>
      <c r="G2" s="231"/>
      <c r="H2" s="231"/>
      <c r="I2" s="29"/>
      <c r="J2" s="29"/>
      <c r="K2" s="29"/>
      <c r="L2" s="29"/>
      <c r="M2" s="29"/>
      <c r="N2" s="29"/>
      <c r="O2" s="29"/>
      <c r="P2" s="29"/>
      <c r="Q2" s="29"/>
    </row>
    <row r="3" spans="1:17" s="11" customFormat="1" ht="37.5" customHeight="1">
      <c r="A3" s="232" t="s">
        <v>84</v>
      </c>
      <c r="B3" s="232"/>
      <c r="C3" s="232"/>
      <c r="D3" s="232"/>
      <c r="E3" s="232"/>
      <c r="F3" s="232"/>
      <c r="G3" s="232"/>
      <c r="H3" s="232"/>
      <c r="I3" s="207"/>
      <c r="J3" s="207"/>
      <c r="K3" s="207"/>
      <c r="L3" s="207"/>
      <c r="M3" s="207"/>
      <c r="N3" s="207"/>
      <c r="O3" s="207"/>
      <c r="P3" s="207"/>
      <c r="Q3" s="207"/>
    </row>
    <row r="4" spans="1:17" s="9" customFormat="1" ht="14.5" thickBot="1">
      <c r="A4" s="4"/>
      <c r="B4" s="5"/>
      <c r="C4" s="5"/>
      <c r="D4" s="4"/>
      <c r="E4" s="4"/>
      <c r="F4" s="4"/>
      <c r="G4" s="4"/>
      <c r="H4" s="4"/>
      <c r="I4" s="29"/>
      <c r="J4" s="29"/>
      <c r="K4" s="29"/>
      <c r="L4" s="29"/>
      <c r="M4" s="29"/>
      <c r="N4" s="29"/>
      <c r="O4" s="29"/>
      <c r="P4" s="29"/>
      <c r="Q4" s="29"/>
    </row>
    <row r="5" spans="1:17" s="9" customFormat="1" ht="21" customHeight="1" thickBot="1">
      <c r="A5" s="6"/>
      <c r="B5" s="7"/>
      <c r="C5" s="7"/>
      <c r="D5" s="7"/>
      <c r="E5" s="186" t="s">
        <v>3</v>
      </c>
      <c r="F5" s="228" t="s">
        <v>85</v>
      </c>
      <c r="G5" s="229"/>
      <c r="H5" s="230"/>
      <c r="I5" s="29"/>
      <c r="J5" s="29"/>
      <c r="K5" s="29"/>
      <c r="L5" s="29"/>
      <c r="M5" s="29"/>
      <c r="N5" s="29"/>
      <c r="O5" s="29"/>
      <c r="P5" s="29"/>
      <c r="Q5" s="29"/>
    </row>
    <row r="6" spans="1:17" s="9" customFormat="1" ht="36.75" customHeight="1">
      <c r="A6" s="223" t="s">
        <v>105</v>
      </c>
      <c r="B6" s="224"/>
      <c r="C6" s="225"/>
      <c r="D6" s="226"/>
      <c r="E6" s="226"/>
      <c r="F6" s="226"/>
      <c r="G6" s="226"/>
      <c r="H6" s="227"/>
      <c r="I6" s="208"/>
      <c r="J6" s="193"/>
      <c r="K6" s="29"/>
      <c r="L6" s="29"/>
      <c r="M6" s="29"/>
      <c r="N6" s="29"/>
      <c r="O6" s="29"/>
      <c r="P6" s="29"/>
      <c r="Q6" s="29"/>
    </row>
    <row r="7" spans="1:17" s="9" customFormat="1" ht="37.5" customHeight="1" thickBot="1">
      <c r="A7" s="223" t="s">
        <v>106</v>
      </c>
      <c r="B7" s="224"/>
      <c r="C7" s="243"/>
      <c r="D7" s="244"/>
      <c r="E7" s="244"/>
      <c r="F7" s="244"/>
      <c r="G7" s="244"/>
      <c r="H7" s="245"/>
      <c r="I7" s="29"/>
      <c r="J7" s="29"/>
      <c r="K7" s="29"/>
      <c r="L7" s="29"/>
      <c r="M7" s="29"/>
      <c r="N7" s="29"/>
      <c r="O7" s="29"/>
      <c r="P7" s="29"/>
      <c r="Q7" s="29"/>
    </row>
    <row r="8" spans="1:17" s="9" customFormat="1" ht="36.75" customHeight="1">
      <c r="A8" s="239" t="s">
        <v>86</v>
      </c>
      <c r="B8" s="239"/>
      <c r="C8" s="239"/>
      <c r="D8" s="239"/>
      <c r="E8" s="239"/>
      <c r="F8" s="239"/>
      <c r="G8" s="239"/>
      <c r="H8" s="239"/>
      <c r="I8" s="29"/>
      <c r="J8" s="29"/>
      <c r="K8" s="29"/>
      <c r="L8" s="29"/>
      <c r="M8" s="29"/>
      <c r="N8" s="29"/>
      <c r="O8" s="29"/>
      <c r="P8" s="29"/>
      <c r="Q8" s="29"/>
    </row>
    <row r="9" spans="1:17" s="185" customFormat="1" ht="15.75" customHeight="1">
      <c r="A9" s="236" t="s">
        <v>2</v>
      </c>
      <c r="B9" s="237"/>
      <c r="C9" s="237"/>
      <c r="D9" s="237"/>
      <c r="E9" s="237"/>
      <c r="F9" s="237"/>
      <c r="G9" s="237"/>
      <c r="H9" s="238"/>
      <c r="I9" s="209"/>
      <c r="J9" s="209"/>
      <c r="K9" s="209"/>
      <c r="L9" s="209"/>
      <c r="M9" s="209"/>
      <c r="N9" s="209"/>
      <c r="O9" s="209"/>
      <c r="P9" s="209"/>
      <c r="Q9" s="209"/>
    </row>
    <row r="10" spans="1:17" s="185" customFormat="1" ht="13.5" customHeight="1">
      <c r="A10" s="240" t="s">
        <v>102</v>
      </c>
      <c r="B10" s="241"/>
      <c r="C10" s="241"/>
      <c r="D10" s="241"/>
      <c r="E10" s="241"/>
      <c r="F10" s="241"/>
      <c r="G10" s="241"/>
      <c r="H10" s="242"/>
      <c r="I10" s="209"/>
      <c r="J10" s="209"/>
      <c r="K10" s="209"/>
      <c r="L10" s="209"/>
      <c r="M10" s="209"/>
      <c r="N10" s="209"/>
      <c r="O10" s="209"/>
      <c r="P10" s="209"/>
      <c r="Q10" s="209"/>
    </row>
    <row r="11" spans="1:17" s="185" customFormat="1" ht="38.25" customHeight="1">
      <c r="A11" s="240" t="s">
        <v>101</v>
      </c>
      <c r="B11" s="241"/>
      <c r="C11" s="241"/>
      <c r="D11" s="241"/>
      <c r="E11" s="241"/>
      <c r="F11" s="241"/>
      <c r="G11" s="241"/>
      <c r="H11" s="242"/>
      <c r="I11" s="209"/>
      <c r="J11" s="209"/>
      <c r="K11" s="209"/>
      <c r="L11" s="209"/>
      <c r="M11" s="209"/>
      <c r="N11" s="209"/>
      <c r="O11" s="209"/>
      <c r="P11" s="209"/>
      <c r="Q11" s="209"/>
    </row>
    <row r="12" spans="1:17" s="185" customFormat="1" ht="53.25" customHeight="1">
      <c r="A12" s="240" t="s">
        <v>87</v>
      </c>
      <c r="B12" s="241"/>
      <c r="C12" s="241"/>
      <c r="D12" s="241"/>
      <c r="E12" s="241"/>
      <c r="F12" s="241"/>
      <c r="G12" s="241"/>
      <c r="H12" s="242"/>
      <c r="I12" s="209"/>
      <c r="J12" s="209"/>
      <c r="K12" s="209"/>
      <c r="L12" s="209"/>
      <c r="M12" s="209"/>
      <c r="N12" s="209"/>
      <c r="O12" s="209"/>
      <c r="P12" s="209"/>
      <c r="Q12" s="209"/>
    </row>
    <row r="13" spans="1:17" s="185" customFormat="1" ht="30.75" customHeight="1">
      <c r="A13" s="240" t="s">
        <v>100</v>
      </c>
      <c r="B13" s="241"/>
      <c r="C13" s="241"/>
      <c r="D13" s="241"/>
      <c r="E13" s="241"/>
      <c r="F13" s="241"/>
      <c r="G13" s="241"/>
      <c r="H13" s="242"/>
      <c r="I13" s="209"/>
      <c r="J13" s="209"/>
      <c r="K13" s="209"/>
      <c r="L13" s="209"/>
      <c r="M13" s="209"/>
      <c r="N13" s="209"/>
      <c r="O13" s="209"/>
      <c r="P13" s="209"/>
      <c r="Q13" s="209"/>
    </row>
    <row r="14" spans="1:17" s="185" customFormat="1" ht="33" customHeight="1">
      <c r="A14" s="254" t="s">
        <v>99</v>
      </c>
      <c r="B14" s="255"/>
      <c r="C14" s="255"/>
      <c r="D14" s="255"/>
      <c r="E14" s="255"/>
      <c r="F14" s="255"/>
      <c r="G14" s="255"/>
      <c r="H14" s="256"/>
      <c r="I14" s="209"/>
      <c r="J14" s="209"/>
      <c r="K14" s="209"/>
      <c r="L14" s="209"/>
      <c r="M14" s="209"/>
      <c r="N14" s="209"/>
      <c r="O14" s="209"/>
      <c r="P14" s="209"/>
      <c r="Q14" s="209"/>
    </row>
    <row r="15" spans="1:17" ht="10.5" customHeight="1">
      <c r="A15" s="41"/>
      <c r="B15" s="41"/>
      <c r="C15" s="41"/>
      <c r="D15" s="41"/>
      <c r="E15" s="41"/>
      <c r="F15" s="41"/>
      <c r="G15" s="41"/>
      <c r="H15" s="41"/>
    </row>
    <row r="16" spans="1:17" ht="14">
      <c r="A16" s="31" t="s">
        <v>65</v>
      </c>
      <c r="B16" s="8"/>
      <c r="C16" s="8"/>
      <c r="D16" s="8"/>
      <c r="E16" s="9"/>
      <c r="F16" s="9"/>
      <c r="G16" s="9"/>
      <c r="H16" s="9"/>
    </row>
    <row r="17" spans="1:19" ht="14">
      <c r="A17" s="184" t="s">
        <v>98</v>
      </c>
      <c r="B17" s="184"/>
      <c r="C17" s="183"/>
      <c r="D17" s="182"/>
      <c r="E17" s="183" t="s">
        <v>21</v>
      </c>
      <c r="F17" s="183"/>
      <c r="G17" s="182"/>
      <c r="H17" s="181"/>
    </row>
    <row r="18" spans="1:19" ht="30" customHeight="1" thickBot="1">
      <c r="A18" s="249" t="s">
        <v>27</v>
      </c>
      <c r="B18" s="233" t="s">
        <v>97</v>
      </c>
      <c r="C18" s="234"/>
      <c r="D18" s="234"/>
      <c r="E18" s="234"/>
      <c r="F18" s="234"/>
      <c r="G18" s="234"/>
      <c r="H18" s="235"/>
    </row>
    <row r="19" spans="1:19" ht="23.25" customHeight="1">
      <c r="A19" s="250"/>
      <c r="B19" s="143"/>
      <c r="C19" s="144"/>
      <c r="D19" s="145"/>
      <c r="E19" s="145"/>
      <c r="F19" s="145"/>
      <c r="G19" s="146"/>
      <c r="H19" s="147"/>
    </row>
    <row r="20" spans="1:19" ht="23.25" customHeight="1">
      <c r="A20" s="250"/>
      <c r="B20" s="148"/>
      <c r="C20" s="149"/>
      <c r="D20" s="150"/>
      <c r="E20" s="150"/>
      <c r="F20" s="150"/>
      <c r="G20" s="151"/>
      <c r="H20" s="152"/>
    </row>
    <row r="21" spans="1:19" ht="28.5" customHeight="1" thickBot="1">
      <c r="A21" s="250"/>
      <c r="B21" s="153"/>
      <c r="C21" s="263" t="s">
        <v>96</v>
      </c>
      <c r="D21" s="263"/>
      <c r="E21" s="263"/>
      <c r="F21" s="263"/>
      <c r="G21" s="263"/>
      <c r="H21" s="264"/>
    </row>
    <row r="22" spans="1:19" ht="39.75" customHeight="1">
      <c r="A22" s="250"/>
      <c r="B22" s="270" t="s">
        <v>95</v>
      </c>
      <c r="C22" s="271"/>
      <c r="D22" s="271"/>
      <c r="E22" s="271"/>
      <c r="F22" s="271"/>
      <c r="G22" s="271"/>
      <c r="H22" s="272"/>
      <c r="I22" s="210"/>
    </row>
    <row r="23" spans="1:19" ht="30.75" customHeight="1">
      <c r="A23" s="250"/>
      <c r="B23" s="257" t="s">
        <v>61</v>
      </c>
      <c r="C23" s="258"/>
      <c r="D23" s="258"/>
      <c r="E23" s="258"/>
      <c r="F23" s="258"/>
      <c r="G23" s="258"/>
      <c r="H23" s="259"/>
    </row>
    <row r="24" spans="1:19" ht="15" customHeight="1">
      <c r="A24" s="251"/>
      <c r="B24" s="260" t="s">
        <v>62</v>
      </c>
      <c r="C24" s="261"/>
      <c r="D24" s="261"/>
      <c r="E24" s="261"/>
      <c r="F24" s="261"/>
      <c r="G24" s="261"/>
      <c r="H24" s="262"/>
    </row>
    <row r="25" spans="1:19" ht="16.5" customHeight="1" thickBot="1">
      <c r="A25" s="246" t="s">
        <v>32</v>
      </c>
      <c r="B25" s="162"/>
      <c r="C25" s="162"/>
      <c r="D25" s="162"/>
      <c r="E25" s="162"/>
      <c r="F25" s="162"/>
      <c r="G25" s="162"/>
      <c r="H25" s="164"/>
    </row>
    <row r="26" spans="1:19" ht="25.5" customHeight="1" thickBot="1">
      <c r="A26" s="247"/>
      <c r="B26" s="180" t="s">
        <v>33</v>
      </c>
      <c r="C26" s="268" t="s">
        <v>94</v>
      </c>
      <c r="D26" s="269"/>
      <c r="E26" s="178" t="s">
        <v>93</v>
      </c>
      <c r="G26" s="9"/>
      <c r="H26" s="154"/>
    </row>
    <row r="27" spans="1:19" ht="18" customHeight="1">
      <c r="A27" s="247"/>
      <c r="C27" s="266" t="s">
        <v>92</v>
      </c>
      <c r="D27" s="266"/>
      <c r="E27" s="266"/>
      <c r="F27" s="266"/>
      <c r="G27" s="266"/>
      <c r="H27" s="267"/>
    </row>
    <row r="28" spans="1:19" ht="19.5" customHeight="1">
      <c r="A28" s="247"/>
      <c r="B28" s="179" t="s">
        <v>63</v>
      </c>
      <c r="C28" s="178"/>
      <c r="D28" s="178"/>
      <c r="E28" s="178"/>
      <c r="F28" s="178"/>
      <c r="G28" s="178"/>
      <c r="H28" s="177"/>
    </row>
    <row r="29" spans="1:19" ht="14">
      <c r="A29" s="248"/>
      <c r="B29" s="175"/>
      <c r="C29" s="175"/>
      <c r="D29" s="176"/>
      <c r="E29" s="176"/>
      <c r="F29" s="175"/>
      <c r="G29" s="175"/>
      <c r="H29" s="174"/>
    </row>
    <row r="30" spans="1:19" ht="11.25" customHeight="1">
      <c r="A30" s="163"/>
      <c r="B30" s="8"/>
      <c r="C30" s="8"/>
      <c r="D30" s="173"/>
      <c r="E30" s="173"/>
      <c r="F30" s="8"/>
      <c r="G30" s="8"/>
      <c r="H30" s="8"/>
    </row>
    <row r="31" spans="1:19" s="9" customFormat="1" ht="14">
      <c r="A31" s="31" t="s">
        <v>72</v>
      </c>
      <c r="I31" s="29"/>
      <c r="J31" s="29"/>
      <c r="K31" s="29"/>
      <c r="L31" s="29"/>
      <c r="M31" s="29"/>
      <c r="N31" s="29"/>
      <c r="O31" s="29"/>
      <c r="P31" s="29"/>
      <c r="Q31" s="29"/>
      <c r="R31" s="29"/>
      <c r="S31" s="29"/>
    </row>
    <row r="32" spans="1:19" s="9" customFormat="1" ht="21" customHeight="1">
      <c r="A32" s="212" t="s">
        <v>88</v>
      </c>
      <c r="B32" s="59"/>
      <c r="C32" s="59"/>
      <c r="D32" s="60"/>
      <c r="E32" s="213"/>
      <c r="F32" s="206"/>
      <c r="G32" s="165"/>
      <c r="H32" s="166"/>
      <c r="I32" s="29"/>
      <c r="J32" s="29"/>
      <c r="K32" s="29"/>
      <c r="L32" s="29"/>
      <c r="M32" s="29"/>
      <c r="N32" s="29"/>
      <c r="O32" s="29"/>
      <c r="P32" s="29"/>
      <c r="Q32" s="29"/>
      <c r="R32" s="29"/>
      <c r="S32" s="29"/>
    </row>
    <row r="33" spans="1:19" s="9" customFormat="1" ht="21" customHeight="1">
      <c r="A33" s="214"/>
      <c r="B33" s="218" t="s">
        <v>89</v>
      </c>
      <c r="C33" s="219"/>
      <c r="D33" s="220"/>
      <c r="E33" s="220"/>
      <c r="F33" s="154"/>
      <c r="G33" s="221"/>
      <c r="H33" s="167"/>
      <c r="I33" s="211" t="b">
        <v>0</v>
      </c>
      <c r="J33" s="29"/>
      <c r="K33" s="29"/>
      <c r="L33" s="29"/>
      <c r="M33" s="29"/>
      <c r="N33" s="29"/>
      <c r="O33" s="29"/>
      <c r="P33" s="29"/>
      <c r="Q33" s="29"/>
      <c r="R33" s="29"/>
      <c r="S33" s="29"/>
    </row>
    <row r="34" spans="1:19" s="9" customFormat="1" ht="21" customHeight="1">
      <c r="A34" s="222"/>
      <c r="B34" s="218" t="s">
        <v>90</v>
      </c>
      <c r="C34" s="219"/>
      <c r="D34" s="220"/>
      <c r="E34" s="220"/>
      <c r="F34" s="154"/>
      <c r="G34" s="221"/>
      <c r="H34" s="167"/>
      <c r="I34" s="211" t="b">
        <v>0</v>
      </c>
      <c r="J34" s="29"/>
      <c r="K34" s="29"/>
      <c r="L34" s="29"/>
      <c r="M34" s="29"/>
      <c r="N34" s="29"/>
      <c r="O34" s="29"/>
      <c r="P34" s="29"/>
      <c r="Q34" s="29"/>
      <c r="R34" s="29"/>
      <c r="S34" s="29"/>
    </row>
    <row r="35" spans="1:19" s="9" customFormat="1" ht="14">
      <c r="A35" s="215"/>
      <c r="B35" s="216"/>
      <c r="C35" s="216"/>
      <c r="D35" s="216"/>
      <c r="E35" s="216"/>
      <c r="F35" s="217"/>
      <c r="G35" s="168"/>
      <c r="H35" s="169"/>
      <c r="I35" s="29"/>
      <c r="J35" s="29"/>
      <c r="K35" s="29"/>
      <c r="L35" s="29"/>
      <c r="M35" s="29"/>
      <c r="N35" s="29"/>
      <c r="O35" s="29"/>
      <c r="P35" s="29"/>
      <c r="Q35" s="29"/>
      <c r="R35" s="29"/>
      <c r="S35" s="29"/>
    </row>
    <row r="36" spans="1:19" s="9" customFormat="1" ht="21" customHeight="1">
      <c r="A36" s="170" t="s">
        <v>91</v>
      </c>
      <c r="B36" s="171"/>
      <c r="C36" s="172"/>
      <c r="D36" s="265" t="str">
        <f>IF(OR(AND(I33=TRUE,I34=TRUE),AND(I33=FALSE,I34=FALSE)),"",IF(I33=TRUE,"必須9項目　＋",IF(I34=TRUE,"必須8項目　＋",0)))</f>
        <v/>
      </c>
      <c r="E36" s="265"/>
      <c r="F36" s="265"/>
      <c r="G36" s="252" t="str">
        <f>IF(OR(AND(I33=TRUE,I34=TRUE),AND(I33=FALSE,I34=FALSE)),"どちらか一方を選択してください。",IF(I33=TRUE,"選択項目25",IF(I34=TRUE,"選択項目21",0))&amp;"ポイント以上")</f>
        <v>どちらか一方を選択してください。</v>
      </c>
      <c r="H36" s="253"/>
      <c r="I36" s="29"/>
      <c r="J36" s="29"/>
      <c r="K36" s="29"/>
      <c r="L36" s="29"/>
      <c r="M36" s="29"/>
      <c r="N36" s="29"/>
      <c r="O36" s="29"/>
      <c r="P36" s="29"/>
      <c r="Q36" s="29"/>
      <c r="R36" s="29"/>
      <c r="S36" s="29"/>
    </row>
    <row r="37" spans="1:19" ht="13.5" hidden="1" customHeight="1">
      <c r="C37" t="str">
        <f>IF(OR(AND(I33=TRUE,I34=TRUE),AND(I33=FALSE,I34=FALSE)),"",IF(I33=TRUE,2,IF(I34=TRUE,1)))</f>
        <v/>
      </c>
    </row>
  </sheetData>
  <sheetProtection algorithmName="SHA-512" hashValue="ISysummea9OvqHecJXDDcLACSJEfDMrm+GNWH/sCCElFelHn9oJE0Glx3rEjF7R0Z/83Or5HrVp7O5RMUAiOtg==" saltValue="LJhRt9FGBeSVI4SBkTh0FQ==" spinCount="100000" sheet="1" selectLockedCells="1"/>
  <mergeCells count="25">
    <mergeCell ref="A25:A29"/>
    <mergeCell ref="A18:A24"/>
    <mergeCell ref="G36:H36"/>
    <mergeCell ref="A14:H14"/>
    <mergeCell ref="B23:H23"/>
    <mergeCell ref="B24:H24"/>
    <mergeCell ref="C21:H21"/>
    <mergeCell ref="D36:F36"/>
    <mergeCell ref="C27:H27"/>
    <mergeCell ref="C26:D26"/>
    <mergeCell ref="B22:H22"/>
    <mergeCell ref="A7:B7"/>
    <mergeCell ref="B18:H18"/>
    <mergeCell ref="A9:H9"/>
    <mergeCell ref="A8:H8"/>
    <mergeCell ref="A10:H10"/>
    <mergeCell ref="A11:H11"/>
    <mergeCell ref="A13:H13"/>
    <mergeCell ref="A12:H12"/>
    <mergeCell ref="C7:H7"/>
    <mergeCell ref="A6:B6"/>
    <mergeCell ref="C6:H6"/>
    <mergeCell ref="F5:H5"/>
    <mergeCell ref="A2:H2"/>
    <mergeCell ref="A3:H3"/>
  </mergeCells>
  <phoneticPr fontId="1"/>
  <pageMargins left="0.70866141732283472" right="0.39370078740157483" top="0.55118110236220474" bottom="0.55118110236220474" header="0.31496062992125984" footer="0.31496062992125984"/>
  <pageSetup paperSize="9" scale="9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6497" r:id="rId4" name="Check Box 1">
              <controlPr defaultSize="0" autoFill="0" autoLine="0" autoPict="0">
                <anchor moveWithCells="1">
                  <from>
                    <xdr:col>3</xdr:col>
                    <xdr:colOff>6350</xdr:colOff>
                    <xdr:row>19</xdr:row>
                    <xdr:rowOff>6350</xdr:rowOff>
                  </from>
                  <to>
                    <xdr:col>4</xdr:col>
                    <xdr:colOff>247650</xdr:colOff>
                    <xdr:row>20</xdr:row>
                    <xdr:rowOff>6350</xdr:rowOff>
                  </to>
                </anchor>
              </controlPr>
            </control>
          </mc:Choice>
        </mc:AlternateContent>
        <mc:AlternateContent xmlns:mc="http://schemas.openxmlformats.org/markup-compatibility/2006">
          <mc:Choice Requires="x14">
            <control shapeId="106498" r:id="rId5" name="Check Box 2">
              <controlPr defaultSize="0" autoFill="0" autoLine="0" autoPict="0">
                <anchor moveWithCells="1">
                  <from>
                    <xdr:col>5</xdr:col>
                    <xdr:colOff>514350</xdr:colOff>
                    <xdr:row>18</xdr:row>
                    <xdr:rowOff>0</xdr:rowOff>
                  </from>
                  <to>
                    <xdr:col>7</xdr:col>
                    <xdr:colOff>260350</xdr:colOff>
                    <xdr:row>19</xdr:row>
                    <xdr:rowOff>6350</xdr:rowOff>
                  </to>
                </anchor>
              </controlPr>
            </control>
          </mc:Choice>
        </mc:AlternateContent>
        <mc:AlternateContent xmlns:mc="http://schemas.openxmlformats.org/markup-compatibility/2006">
          <mc:Choice Requires="x14">
            <control shapeId="106499" r:id="rId6" name="Check Box 3">
              <controlPr defaultSize="0" autoFill="0" autoLine="0" autoPict="0">
                <anchor moveWithCells="1">
                  <from>
                    <xdr:col>3</xdr:col>
                    <xdr:colOff>6350</xdr:colOff>
                    <xdr:row>18</xdr:row>
                    <xdr:rowOff>0</xdr:rowOff>
                  </from>
                  <to>
                    <xdr:col>4</xdr:col>
                    <xdr:colOff>463550</xdr:colOff>
                    <xdr:row>19</xdr:row>
                    <xdr:rowOff>6350</xdr:rowOff>
                  </to>
                </anchor>
              </controlPr>
            </control>
          </mc:Choice>
        </mc:AlternateContent>
        <mc:AlternateContent xmlns:mc="http://schemas.openxmlformats.org/markup-compatibility/2006">
          <mc:Choice Requires="x14">
            <control shapeId="106500" r:id="rId7" name="Check Box 4">
              <controlPr defaultSize="0" autoFill="0" autoLine="0" autoPict="0">
                <anchor moveWithCells="1">
                  <from>
                    <xdr:col>1</xdr:col>
                    <xdr:colOff>0</xdr:colOff>
                    <xdr:row>18</xdr:row>
                    <xdr:rowOff>0</xdr:rowOff>
                  </from>
                  <to>
                    <xdr:col>1</xdr:col>
                    <xdr:colOff>609600</xdr:colOff>
                    <xdr:row>19</xdr:row>
                    <xdr:rowOff>6350</xdr:rowOff>
                  </to>
                </anchor>
              </controlPr>
            </control>
          </mc:Choice>
        </mc:AlternateContent>
        <mc:AlternateContent xmlns:mc="http://schemas.openxmlformats.org/markup-compatibility/2006">
          <mc:Choice Requires="x14">
            <control shapeId="106501" r:id="rId8" name="Check Box 5">
              <controlPr defaultSize="0" autoFill="0" autoLine="0" autoPict="0">
                <anchor moveWithCells="1">
                  <from>
                    <xdr:col>1</xdr:col>
                    <xdr:colOff>0</xdr:colOff>
                    <xdr:row>19</xdr:row>
                    <xdr:rowOff>0</xdr:rowOff>
                  </from>
                  <to>
                    <xdr:col>3</xdr:col>
                    <xdr:colOff>101600</xdr:colOff>
                    <xdr:row>20</xdr:row>
                    <xdr:rowOff>6350</xdr:rowOff>
                  </to>
                </anchor>
              </controlPr>
            </control>
          </mc:Choice>
        </mc:AlternateContent>
        <mc:AlternateContent xmlns:mc="http://schemas.openxmlformats.org/markup-compatibility/2006">
          <mc:Choice Requires="x14">
            <control shapeId="106502" r:id="rId9" name="Check Box 6">
              <controlPr defaultSize="0" autoFill="0" autoLine="0" autoPict="0">
                <anchor moveWithCells="1">
                  <from>
                    <xdr:col>5</xdr:col>
                    <xdr:colOff>514350</xdr:colOff>
                    <xdr:row>19</xdr:row>
                    <xdr:rowOff>6350</xdr:rowOff>
                  </from>
                  <to>
                    <xdr:col>7</xdr:col>
                    <xdr:colOff>292100</xdr:colOff>
                    <xdr:row>20</xdr:row>
                    <xdr:rowOff>6350</xdr:rowOff>
                  </to>
                </anchor>
              </controlPr>
            </control>
          </mc:Choice>
        </mc:AlternateContent>
        <mc:AlternateContent xmlns:mc="http://schemas.openxmlformats.org/markup-compatibility/2006">
          <mc:Choice Requires="x14">
            <control shapeId="106503" r:id="rId10" name="Check Box 7">
              <controlPr defaultSize="0" autoFill="0" autoLine="0" autoPict="0" altText="はい">
                <anchor moveWithCells="1">
                  <from>
                    <xdr:col>34</xdr:col>
                    <xdr:colOff>152400</xdr:colOff>
                    <xdr:row>33</xdr:row>
                    <xdr:rowOff>0</xdr:rowOff>
                  </from>
                  <to>
                    <xdr:col>41</xdr:col>
                    <xdr:colOff>171450</xdr:colOff>
                    <xdr:row>33</xdr:row>
                    <xdr:rowOff>101600</xdr:rowOff>
                  </to>
                </anchor>
              </controlPr>
            </control>
          </mc:Choice>
        </mc:AlternateContent>
        <mc:AlternateContent xmlns:mc="http://schemas.openxmlformats.org/markup-compatibility/2006">
          <mc:Choice Requires="x14">
            <control shapeId="106504" r:id="rId11" name="Check Box 8">
              <controlPr defaultSize="0" autoFill="0" autoLine="0" autoPict="0" altText="はい">
                <anchor moveWithCells="1">
                  <from>
                    <xdr:col>34</xdr:col>
                    <xdr:colOff>88900</xdr:colOff>
                    <xdr:row>34</xdr:row>
                    <xdr:rowOff>0</xdr:rowOff>
                  </from>
                  <to>
                    <xdr:col>41</xdr:col>
                    <xdr:colOff>120650</xdr:colOff>
                    <xdr:row>35</xdr:row>
                    <xdr:rowOff>6350</xdr:rowOff>
                  </to>
                </anchor>
              </controlPr>
            </control>
          </mc:Choice>
        </mc:AlternateContent>
        <mc:AlternateContent xmlns:mc="http://schemas.openxmlformats.org/markup-compatibility/2006">
          <mc:Choice Requires="x14">
            <control shapeId="106505" r:id="rId12" name="Check Box 9">
              <controlPr defaultSize="0" autoFill="0" autoLine="0" autoPict="0">
                <anchor moveWithCells="1">
                  <from>
                    <xdr:col>6</xdr:col>
                    <xdr:colOff>431800</xdr:colOff>
                    <xdr:row>21</xdr:row>
                    <xdr:rowOff>0</xdr:rowOff>
                  </from>
                  <to>
                    <xdr:col>22</xdr:col>
                    <xdr:colOff>0</xdr:colOff>
                    <xdr:row>21</xdr:row>
                    <xdr:rowOff>0</xdr:rowOff>
                  </to>
                </anchor>
              </controlPr>
            </control>
          </mc:Choice>
        </mc:AlternateContent>
        <mc:AlternateContent xmlns:mc="http://schemas.openxmlformats.org/markup-compatibility/2006">
          <mc:Choice Requires="x14">
            <control shapeId="106506" r:id="rId13" name="Check Box 10">
              <controlPr defaultSize="0" autoFill="0" autoLine="0" autoPict="0">
                <anchor moveWithCells="1">
                  <from>
                    <xdr:col>1</xdr:col>
                    <xdr:colOff>0</xdr:colOff>
                    <xdr:row>20</xdr:row>
                    <xdr:rowOff>0</xdr:rowOff>
                  </from>
                  <to>
                    <xdr:col>3</xdr:col>
                    <xdr:colOff>95250</xdr:colOff>
                    <xdr:row>20</xdr:row>
                    <xdr:rowOff>355600</xdr:rowOff>
                  </to>
                </anchor>
              </controlPr>
            </control>
          </mc:Choice>
        </mc:AlternateContent>
        <mc:AlternateContent xmlns:mc="http://schemas.openxmlformats.org/markup-compatibility/2006">
          <mc:Choice Requires="x14">
            <control shapeId="106507" r:id="rId14" name="Check Box 11">
              <controlPr defaultSize="0" autoFill="0" autoLine="0" autoPict="0">
                <anchor moveWithCells="1">
                  <from>
                    <xdr:col>6</xdr:col>
                    <xdr:colOff>95250</xdr:colOff>
                    <xdr:row>31</xdr:row>
                    <xdr:rowOff>260350</xdr:rowOff>
                  </from>
                  <to>
                    <xdr:col>7</xdr:col>
                    <xdr:colOff>596900</xdr:colOff>
                    <xdr:row>32</xdr:row>
                    <xdr:rowOff>266700</xdr:rowOff>
                  </to>
                </anchor>
              </controlPr>
            </control>
          </mc:Choice>
        </mc:AlternateContent>
        <mc:AlternateContent xmlns:mc="http://schemas.openxmlformats.org/markup-compatibility/2006">
          <mc:Choice Requires="x14">
            <control shapeId="106508" r:id="rId15" name="Check Box 12">
              <controlPr defaultSize="0" autoFill="0" autoLine="0" autoPict="0">
                <anchor moveWithCells="1">
                  <from>
                    <xdr:col>6</xdr:col>
                    <xdr:colOff>88900</xdr:colOff>
                    <xdr:row>32</xdr:row>
                    <xdr:rowOff>266700</xdr:rowOff>
                  </from>
                  <to>
                    <xdr:col>7</xdr:col>
                    <xdr:colOff>590550</xdr:colOff>
                    <xdr:row>34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84"/>
  <sheetViews>
    <sheetView view="pageBreakPreview" zoomScaleNormal="100" zoomScaleSheetLayoutView="100" workbookViewId="0">
      <selection activeCell="H4" sqref="H4:H6"/>
    </sheetView>
  </sheetViews>
  <sheetFormatPr defaultColWidth="9" defaultRowHeight="13"/>
  <cols>
    <col min="1" max="1" width="5.6328125" style="25" customWidth="1"/>
    <col min="2" max="3" width="15.6328125" style="2" customWidth="1"/>
    <col min="4" max="4" width="15.6328125" style="3" customWidth="1"/>
    <col min="5" max="5" width="12.54296875" style="3" bestFit="1" customWidth="1"/>
    <col min="6" max="8" width="10.6328125" style="2" customWidth="1"/>
    <col min="9" max="9" width="8.7265625" style="32" hidden="1" customWidth="1"/>
    <col min="10" max="10" width="6.54296875" style="35" hidden="1" customWidth="1"/>
    <col min="11" max="11" width="9.81640625" style="25" hidden="1" customWidth="1"/>
    <col min="12" max="12" width="8.7265625" style="32" hidden="1" customWidth="1"/>
    <col min="13" max="14" width="40.6328125" style="2" hidden="1" customWidth="1"/>
    <col min="15" max="15" width="9" style="25" customWidth="1"/>
    <col min="16" max="22" width="9" style="25"/>
    <col min="23" max="16384" width="9" style="2"/>
  </cols>
  <sheetData>
    <row r="1" spans="1:15" ht="21" customHeight="1">
      <c r="A1" s="188" t="s">
        <v>153</v>
      </c>
      <c r="D1" s="13"/>
      <c r="E1" s="14"/>
      <c r="F1" s="10"/>
      <c r="G1" s="10"/>
      <c r="I1" s="25"/>
      <c r="J1" s="25"/>
      <c r="L1" s="25"/>
      <c r="M1" s="44"/>
      <c r="N1" s="187">
        <f>'申込区分 '!C7</f>
        <v>0</v>
      </c>
    </row>
    <row r="2" spans="1:15" ht="21" customHeight="1">
      <c r="D2" s="15"/>
      <c r="E2" s="28">
        <f>SUM(E4:E45)</f>
        <v>0</v>
      </c>
      <c r="F2" s="16" t="s">
        <v>12</v>
      </c>
      <c r="G2" s="10"/>
      <c r="I2" s="25"/>
      <c r="J2" s="25"/>
      <c r="L2" s="25"/>
      <c r="M2" s="45" t="s">
        <v>80</v>
      </c>
      <c r="N2" s="45" t="s">
        <v>81</v>
      </c>
    </row>
    <row r="3" spans="1:15" ht="21" customHeight="1" thickBot="1">
      <c r="A3" s="189" t="s">
        <v>117</v>
      </c>
      <c r="B3" s="289" t="s">
        <v>22</v>
      </c>
      <c r="C3" s="290"/>
      <c r="D3" s="291"/>
      <c r="E3" s="18" t="s">
        <v>11</v>
      </c>
      <c r="F3" s="19" t="s">
        <v>31</v>
      </c>
      <c r="G3" s="46" t="s">
        <v>180</v>
      </c>
      <c r="H3" s="47" t="s">
        <v>181</v>
      </c>
      <c r="I3" s="36" t="s">
        <v>10</v>
      </c>
      <c r="J3" s="68" t="s">
        <v>11</v>
      </c>
      <c r="L3" s="61" t="str">
        <f>_xlfn.CONCAT(L5:L45)</f>
        <v/>
      </c>
      <c r="M3" s="33" t="s">
        <v>75</v>
      </c>
      <c r="N3" s="33" t="s">
        <v>76</v>
      </c>
    </row>
    <row r="4" spans="1:15" ht="21" customHeight="1">
      <c r="A4" s="190"/>
      <c r="B4" s="292" t="s">
        <v>104</v>
      </c>
      <c r="C4" s="293"/>
      <c r="D4" s="294"/>
      <c r="E4" s="298" t="str">
        <f>IF(AND(I5=TRUE,I6=FALSE),"適合",IF(AND(I5=FALSE,I6=TRUE),"該当なし","必須"))</f>
        <v>必須</v>
      </c>
      <c r="F4" s="48"/>
      <c r="G4" s="286" t="s">
        <v>272</v>
      </c>
      <c r="H4" s="285"/>
      <c r="I4" s="38"/>
      <c r="J4" s="62"/>
      <c r="K4" s="62"/>
      <c r="L4" s="38"/>
      <c r="M4" s="321"/>
      <c r="N4" s="319"/>
      <c r="O4" s="16"/>
    </row>
    <row r="5" spans="1:15" ht="21" customHeight="1">
      <c r="A5" s="191" t="s">
        <v>35</v>
      </c>
      <c r="B5" s="276"/>
      <c r="C5" s="277"/>
      <c r="D5" s="278"/>
      <c r="E5" s="299"/>
      <c r="F5" s="49"/>
      <c r="G5" s="286"/>
      <c r="H5" s="274"/>
      <c r="I5" s="38" t="b">
        <v>0</v>
      </c>
      <c r="J5" s="62"/>
      <c r="K5" s="62"/>
      <c r="L5" s="38"/>
      <c r="M5" s="322"/>
      <c r="N5" s="320"/>
    </row>
    <row r="6" spans="1:15" ht="21" customHeight="1">
      <c r="A6" s="191"/>
      <c r="B6" s="295"/>
      <c r="C6" s="296"/>
      <c r="D6" s="297"/>
      <c r="E6" s="300"/>
      <c r="F6" s="50"/>
      <c r="G6" s="286"/>
      <c r="H6" s="275"/>
      <c r="I6" s="38"/>
      <c r="J6" s="62"/>
      <c r="K6" s="62"/>
      <c r="L6" s="38"/>
      <c r="M6" s="323"/>
      <c r="N6" s="320"/>
    </row>
    <row r="7" spans="1:15" ht="21" customHeight="1">
      <c r="A7" s="190"/>
      <c r="B7" s="292" t="s">
        <v>67</v>
      </c>
      <c r="C7" s="293"/>
      <c r="D7" s="294"/>
      <c r="E7" s="298" t="str">
        <f>IF(AND(I8=TRUE,I9=FALSE),"適合",IF(AND(I8=FALSE,I9=TRUE),"該当なし","必須"))</f>
        <v>必須</v>
      </c>
      <c r="F7" s="49"/>
      <c r="G7" s="286" t="s">
        <v>143</v>
      </c>
      <c r="H7" s="273"/>
      <c r="I7" s="38"/>
      <c r="J7" s="62"/>
      <c r="K7" s="62"/>
      <c r="L7" s="38"/>
      <c r="M7" s="321"/>
      <c r="N7" s="319"/>
    </row>
    <row r="8" spans="1:15" ht="21" customHeight="1">
      <c r="A8" s="191" t="s">
        <v>103</v>
      </c>
      <c r="B8" s="276"/>
      <c r="C8" s="277"/>
      <c r="D8" s="278"/>
      <c r="E8" s="299"/>
      <c r="F8" s="49"/>
      <c r="G8" s="286"/>
      <c r="H8" s="274"/>
      <c r="I8" s="38" t="b">
        <v>0</v>
      </c>
      <c r="J8" s="62"/>
      <c r="K8" s="62"/>
      <c r="L8" s="38"/>
      <c r="M8" s="322"/>
      <c r="N8" s="320"/>
    </row>
    <row r="9" spans="1:15" ht="31.5" customHeight="1">
      <c r="A9" s="192"/>
      <c r="B9" s="295"/>
      <c r="C9" s="296"/>
      <c r="D9" s="297"/>
      <c r="E9" s="300"/>
      <c r="F9" s="50"/>
      <c r="G9" s="286"/>
      <c r="H9" s="275"/>
      <c r="I9" s="38"/>
      <c r="J9" s="62"/>
      <c r="K9" s="62"/>
      <c r="L9" s="38"/>
      <c r="M9" s="323"/>
      <c r="N9" s="320"/>
    </row>
    <row r="10" spans="1:15" ht="21" customHeight="1">
      <c r="A10" s="190"/>
      <c r="B10" s="301" t="s">
        <v>107</v>
      </c>
      <c r="C10" s="302"/>
      <c r="D10" s="303"/>
      <c r="E10" s="51"/>
      <c r="F10" s="52"/>
      <c r="G10" s="286" t="s">
        <v>144</v>
      </c>
      <c r="H10" s="273"/>
      <c r="I10" s="39"/>
      <c r="J10" s="25"/>
      <c r="L10" s="39" t="str">
        <f t="shared" ref="L10:L22" si="0">IF(I10=TRUE,IF(E10="－","",IF(E10&gt;1,A10&amp;E10&amp;"p",A10)),"")</f>
        <v/>
      </c>
      <c r="M10" s="319"/>
      <c r="N10" s="319"/>
    </row>
    <row r="11" spans="1:15" ht="21" customHeight="1">
      <c r="A11" s="191" t="s">
        <v>127</v>
      </c>
      <c r="B11" s="304"/>
      <c r="C11" s="305"/>
      <c r="D11" s="306"/>
      <c r="E11" s="42" t="str">
        <f>IF(I11=TRUE,J11,"")</f>
        <v/>
      </c>
      <c r="F11" s="49"/>
      <c r="G11" s="286"/>
      <c r="H11" s="274"/>
      <c r="I11" s="39" t="b">
        <v>0</v>
      </c>
      <c r="J11" s="62">
        <f>IF(I11=TRUE,1,0)</f>
        <v>0</v>
      </c>
      <c r="K11" s="62"/>
      <c r="L11" s="39" t="str">
        <f>IF(I11=TRUE,IF(E11="－","",IF(E11&gt;1,A11&amp;E11&amp;"p",A11)),"")</f>
        <v/>
      </c>
      <c r="M11" s="320"/>
      <c r="N11" s="320"/>
    </row>
    <row r="12" spans="1:15" ht="21" customHeight="1">
      <c r="A12" s="191"/>
      <c r="B12" s="307"/>
      <c r="C12" s="308"/>
      <c r="D12" s="309"/>
      <c r="E12" s="43"/>
      <c r="F12" s="50"/>
      <c r="G12" s="286"/>
      <c r="H12" s="275"/>
      <c r="I12" s="39"/>
      <c r="J12" s="62"/>
      <c r="K12" s="62"/>
      <c r="L12" s="39" t="str">
        <f t="shared" si="0"/>
        <v/>
      </c>
      <c r="M12" s="320"/>
      <c r="N12" s="320"/>
    </row>
    <row r="13" spans="1:15" ht="21" customHeight="1">
      <c r="A13" s="190"/>
      <c r="B13" s="310" t="s">
        <v>108</v>
      </c>
      <c r="C13" s="311"/>
      <c r="D13" s="312"/>
      <c r="E13" s="51"/>
      <c r="F13" s="53"/>
      <c r="G13" s="286" t="s">
        <v>145</v>
      </c>
      <c r="H13" s="273"/>
      <c r="I13" s="40"/>
      <c r="J13" s="62"/>
      <c r="K13" s="62"/>
      <c r="L13" s="40" t="str">
        <f t="shared" si="0"/>
        <v/>
      </c>
      <c r="M13" s="319"/>
      <c r="N13" s="319"/>
    </row>
    <row r="14" spans="1:15" ht="21" customHeight="1">
      <c r="A14" s="191" t="s">
        <v>118</v>
      </c>
      <c r="B14" s="313"/>
      <c r="C14" s="314"/>
      <c r="D14" s="315"/>
      <c r="E14" s="42" t="str">
        <f>IF(I14=TRUE,J14,"")</f>
        <v/>
      </c>
      <c r="F14" s="54"/>
      <c r="G14" s="286"/>
      <c r="H14" s="274"/>
      <c r="I14" s="38" t="b">
        <v>0</v>
      </c>
      <c r="J14" s="62">
        <f>IF(I14=TRUE,1,0)</f>
        <v>0</v>
      </c>
      <c r="K14" s="62"/>
      <c r="L14" s="38" t="str">
        <f>IF(I14=TRUE,IF(E14="－","",IF(E14&gt;1,A14&amp;E14&amp;"p",A14)),"")</f>
        <v/>
      </c>
      <c r="M14" s="320"/>
      <c r="N14" s="320"/>
    </row>
    <row r="15" spans="1:15" ht="21" customHeight="1">
      <c r="A15" s="191"/>
      <c r="B15" s="316"/>
      <c r="C15" s="317"/>
      <c r="D15" s="318"/>
      <c r="E15" s="43"/>
      <c r="F15" s="55" t="s">
        <v>29</v>
      </c>
      <c r="G15" s="286" t="str">
        <f>IF(I14=TRUE,"提出資料のタイトル名をご記載ください","")</f>
        <v/>
      </c>
      <c r="H15" s="275"/>
      <c r="I15" s="38"/>
      <c r="J15" s="62"/>
      <c r="K15" s="62"/>
      <c r="L15" s="38" t="str">
        <f t="shared" si="0"/>
        <v/>
      </c>
      <c r="M15" s="320"/>
      <c r="N15" s="320"/>
    </row>
    <row r="16" spans="1:15" ht="21" customHeight="1">
      <c r="A16" s="190"/>
      <c r="B16" s="292" t="s">
        <v>109</v>
      </c>
      <c r="C16" s="293"/>
      <c r="D16" s="294"/>
      <c r="E16" s="298" t="str">
        <f>IF(I16=FALSE,"",IF(SUM($J$16:$J$18)&gt;=2,"重複",IF(I16=TRUE,1,"")))</f>
        <v/>
      </c>
      <c r="F16" s="53"/>
      <c r="G16" s="324" t="s">
        <v>146</v>
      </c>
      <c r="H16" s="273"/>
      <c r="I16" s="38" t="b">
        <v>0</v>
      </c>
      <c r="J16" s="62">
        <f>IF(I16=TRUE,1,0)</f>
        <v>0</v>
      </c>
      <c r="K16" s="62"/>
      <c r="L16" s="38" t="str">
        <f>IF(I16=TRUE,IF(E16="－","",IF(E16&gt;1,A17&amp;E16&amp;"p",A17)),"")</f>
        <v/>
      </c>
      <c r="M16" s="321"/>
      <c r="N16" s="321"/>
    </row>
    <row r="17" spans="1:14" ht="21" customHeight="1">
      <c r="A17" s="191" t="s">
        <v>36</v>
      </c>
      <c r="B17" s="276"/>
      <c r="C17" s="277"/>
      <c r="D17" s="278"/>
      <c r="E17" s="299"/>
      <c r="F17" s="54"/>
      <c r="G17" s="325"/>
      <c r="H17" s="274"/>
      <c r="I17" s="38"/>
      <c r="J17" s="62"/>
      <c r="K17" s="62"/>
      <c r="L17" s="38" t="str">
        <f t="shared" si="0"/>
        <v/>
      </c>
      <c r="M17" s="322"/>
      <c r="N17" s="322"/>
    </row>
    <row r="18" spans="1:14" ht="21" customHeight="1">
      <c r="A18" s="191"/>
      <c r="B18" s="295"/>
      <c r="C18" s="296"/>
      <c r="D18" s="297"/>
      <c r="E18" s="300"/>
      <c r="F18" s="55" t="s">
        <v>29</v>
      </c>
      <c r="G18" s="326"/>
      <c r="H18" s="275"/>
      <c r="I18" s="38"/>
      <c r="J18" s="62"/>
      <c r="K18" s="62"/>
      <c r="L18" s="38" t="str">
        <f t="shared" si="0"/>
        <v/>
      </c>
      <c r="M18" s="323"/>
      <c r="N18" s="323"/>
    </row>
    <row r="19" spans="1:14" ht="21" customHeight="1">
      <c r="A19" s="190"/>
      <c r="B19" s="292" t="s">
        <v>110</v>
      </c>
      <c r="C19" s="293"/>
      <c r="D19" s="294"/>
      <c r="E19" s="21"/>
      <c r="F19" s="52"/>
      <c r="G19" s="287" t="s">
        <v>147</v>
      </c>
      <c r="H19" s="273"/>
      <c r="I19" s="38"/>
      <c r="J19" s="62"/>
      <c r="K19" s="62"/>
      <c r="L19" s="38" t="str">
        <f t="shared" si="0"/>
        <v/>
      </c>
      <c r="M19" s="319"/>
      <c r="N19" s="319"/>
    </row>
    <row r="20" spans="1:14" ht="21" customHeight="1">
      <c r="A20" s="191" t="s">
        <v>4</v>
      </c>
      <c r="B20" s="276"/>
      <c r="C20" s="277"/>
      <c r="D20" s="278"/>
      <c r="E20" s="22" t="str">
        <f>IF(I20=TRUE,J20,"")</f>
        <v/>
      </c>
      <c r="F20" s="49"/>
      <c r="G20" s="288"/>
      <c r="H20" s="274"/>
      <c r="I20" s="38" t="b">
        <v>0</v>
      </c>
      <c r="J20" s="62">
        <f>IF(I20=TRUE,1,0)</f>
        <v>0</v>
      </c>
      <c r="K20" s="62"/>
      <c r="L20" s="38" t="str">
        <f>IF(I20=TRUE,IF(E20="－","",IF(E20&gt;1,A20&amp;E20&amp;"p",A20)),"")</f>
        <v/>
      </c>
      <c r="M20" s="320"/>
      <c r="N20" s="320"/>
    </row>
    <row r="21" spans="1:14" ht="90.5" customHeight="1">
      <c r="A21" s="191"/>
      <c r="B21" s="295"/>
      <c r="C21" s="296"/>
      <c r="D21" s="297"/>
      <c r="E21" s="24"/>
      <c r="F21" s="55"/>
      <c r="G21" s="261"/>
      <c r="H21" s="275"/>
      <c r="I21" s="38"/>
      <c r="J21" s="62"/>
      <c r="K21" s="62"/>
      <c r="L21" s="38" t="str">
        <f t="shared" si="0"/>
        <v/>
      </c>
      <c r="M21" s="320"/>
      <c r="N21" s="320"/>
    </row>
    <row r="22" spans="1:14" ht="21" customHeight="1">
      <c r="A22" s="190"/>
      <c r="B22" s="292" t="s">
        <v>111</v>
      </c>
      <c r="C22" s="293"/>
      <c r="D22" s="294"/>
      <c r="E22" s="21"/>
      <c r="F22" s="52"/>
      <c r="G22" s="287" t="s">
        <v>148</v>
      </c>
      <c r="H22" s="273"/>
      <c r="I22" s="38"/>
      <c r="J22" s="62"/>
      <c r="K22" s="62"/>
      <c r="L22" s="38" t="str">
        <f t="shared" si="0"/>
        <v/>
      </c>
      <c r="M22" s="319"/>
      <c r="N22" s="319"/>
    </row>
    <row r="23" spans="1:14" ht="21" customHeight="1">
      <c r="A23" s="191" t="s">
        <v>5</v>
      </c>
      <c r="B23" s="276"/>
      <c r="C23" s="277"/>
      <c r="D23" s="278"/>
      <c r="E23" s="22" t="str">
        <f>IF(I23=TRUE,J23,"")</f>
        <v/>
      </c>
      <c r="F23" s="49"/>
      <c r="G23" s="288"/>
      <c r="H23" s="274"/>
      <c r="I23" s="38" t="b">
        <v>0</v>
      </c>
      <c r="J23" s="62">
        <f>IF(I23=TRUE,1,0)</f>
        <v>0</v>
      </c>
      <c r="K23" s="62"/>
      <c r="L23" s="38" t="str">
        <f>IF(I23=TRUE,IF(E23="－","",IF(E23&gt;1,A23&amp;E23&amp;"p",A23)),"")</f>
        <v/>
      </c>
      <c r="M23" s="320"/>
      <c r="N23" s="320"/>
    </row>
    <row r="24" spans="1:14" ht="21" customHeight="1">
      <c r="A24" s="191"/>
      <c r="B24" s="295"/>
      <c r="C24" s="296"/>
      <c r="D24" s="297"/>
      <c r="E24" s="23"/>
      <c r="F24" s="55"/>
      <c r="G24" s="261" t="str">
        <f>IF(I23=TRUE,"提出資料のタイトル名をご記載ください","")</f>
        <v/>
      </c>
      <c r="H24" s="275"/>
      <c r="I24" s="38"/>
      <c r="J24" s="62"/>
      <c r="K24" s="62"/>
      <c r="L24" s="38" t="str">
        <f>IF(I24=TRUE,IF(E24="－","",IF(E24&gt;1,A24&amp;E24&amp;"p",A24)),"")</f>
        <v/>
      </c>
      <c r="M24" s="320"/>
      <c r="N24" s="320"/>
    </row>
    <row r="25" spans="1:14" ht="21" customHeight="1">
      <c r="A25" s="190"/>
      <c r="B25" s="301" t="s">
        <v>112</v>
      </c>
      <c r="C25" s="302"/>
      <c r="D25" s="303"/>
      <c r="E25" s="21"/>
      <c r="F25" s="52"/>
      <c r="G25" s="287" t="s">
        <v>273</v>
      </c>
      <c r="H25" s="273"/>
      <c r="I25" s="40"/>
      <c r="J25" s="62"/>
      <c r="K25" s="62"/>
      <c r="L25" s="38" t="str">
        <f t="shared" ref="L25:L44" si="1">IF(I25=TRUE,IF(E25="－","",IF(E25&gt;1,A25&amp;E25&amp;"p",A25)),"")</f>
        <v/>
      </c>
      <c r="M25" s="319"/>
      <c r="N25" s="319"/>
    </row>
    <row r="26" spans="1:14" ht="21" customHeight="1">
      <c r="A26" s="191" t="s">
        <v>6</v>
      </c>
      <c r="B26" s="304"/>
      <c r="C26" s="305"/>
      <c r="D26" s="306"/>
      <c r="E26" s="22" t="str">
        <f>IF(I26=TRUE,J26,"")</f>
        <v/>
      </c>
      <c r="F26" s="49"/>
      <c r="G26" s="288"/>
      <c r="H26" s="274"/>
      <c r="I26" s="38" t="b">
        <v>0</v>
      </c>
      <c r="J26" s="62">
        <f>IF(I26=TRUE,1,0)</f>
        <v>0</v>
      </c>
      <c r="K26" s="62"/>
      <c r="L26" s="38" t="str">
        <f>IF(I26=TRUE,IF(E26="－","",IF(E26&gt;1,A26&amp;E26&amp;"p",A26)),"")</f>
        <v/>
      </c>
      <c r="M26" s="320"/>
      <c r="N26" s="320"/>
    </row>
    <row r="27" spans="1:14" ht="36" customHeight="1">
      <c r="A27" s="191"/>
      <c r="B27" s="307"/>
      <c r="C27" s="308"/>
      <c r="D27" s="309"/>
      <c r="E27" s="24"/>
      <c r="F27" s="56"/>
      <c r="G27" s="261" t="str">
        <f>IF(I26=TRUE,"提出資料のタイトル名をご記載ください","")</f>
        <v/>
      </c>
      <c r="H27" s="275"/>
      <c r="I27" s="38"/>
      <c r="J27" s="62"/>
      <c r="K27" s="62"/>
      <c r="L27" s="38" t="str">
        <f t="shared" si="1"/>
        <v/>
      </c>
      <c r="M27" s="320"/>
      <c r="N27" s="320"/>
    </row>
    <row r="28" spans="1:14" ht="21" customHeight="1">
      <c r="A28" s="190"/>
      <c r="B28" s="301" t="s">
        <v>113</v>
      </c>
      <c r="C28" s="302"/>
      <c r="D28" s="303"/>
      <c r="E28" s="21"/>
      <c r="F28" s="52"/>
      <c r="G28" s="287" t="s">
        <v>149</v>
      </c>
      <c r="H28" s="273"/>
      <c r="I28" s="40"/>
      <c r="J28" s="62"/>
      <c r="K28" s="62"/>
      <c r="L28" s="38" t="str">
        <f t="shared" si="1"/>
        <v/>
      </c>
      <c r="M28" s="319"/>
      <c r="N28" s="319"/>
    </row>
    <row r="29" spans="1:14" ht="21" customHeight="1">
      <c r="A29" s="191" t="s">
        <v>7</v>
      </c>
      <c r="B29" s="304"/>
      <c r="C29" s="305"/>
      <c r="D29" s="306"/>
      <c r="E29" s="22" t="str">
        <f>IF(I29=TRUE,J29,"")</f>
        <v/>
      </c>
      <c r="F29" s="49"/>
      <c r="G29" s="288"/>
      <c r="H29" s="274"/>
      <c r="I29" s="38" t="b">
        <v>0</v>
      </c>
      <c r="J29" s="62">
        <f>IF(I29=TRUE,1,0)</f>
        <v>0</v>
      </c>
      <c r="K29" s="62"/>
      <c r="L29" s="38" t="str">
        <f>IF(I29=TRUE,IF(E29="－","",IF(E29&gt;1,A29&amp;E29&amp;"p",A29)),"")</f>
        <v/>
      </c>
      <c r="M29" s="320"/>
      <c r="N29" s="320"/>
    </row>
    <row r="30" spans="1:14" ht="21" customHeight="1">
      <c r="A30" s="191"/>
      <c r="B30" s="307"/>
      <c r="C30" s="308"/>
      <c r="D30" s="309"/>
      <c r="E30" s="24"/>
      <c r="F30" s="56"/>
      <c r="G30" s="261" t="str">
        <f>IF(I29=TRUE,"提出資料のタイトル名をご記載ください","")</f>
        <v/>
      </c>
      <c r="H30" s="275"/>
      <c r="I30" s="38"/>
      <c r="J30" s="62"/>
      <c r="K30" s="62"/>
      <c r="L30" s="38" t="str">
        <f t="shared" si="1"/>
        <v/>
      </c>
      <c r="M30" s="320"/>
      <c r="N30" s="320"/>
    </row>
    <row r="31" spans="1:14" ht="21" customHeight="1">
      <c r="A31" s="190"/>
      <c r="B31" s="301" t="s">
        <v>114</v>
      </c>
      <c r="C31" s="302"/>
      <c r="D31" s="303"/>
      <c r="E31" s="21"/>
      <c r="F31" s="52"/>
      <c r="G31" s="287" t="s">
        <v>149</v>
      </c>
      <c r="H31" s="273"/>
      <c r="I31" s="40"/>
      <c r="J31" s="62"/>
      <c r="K31" s="62"/>
      <c r="L31" s="38" t="str">
        <f t="shared" si="1"/>
        <v/>
      </c>
      <c r="M31" s="319"/>
      <c r="N31" s="319"/>
    </row>
    <row r="32" spans="1:14" ht="21" customHeight="1">
      <c r="A32" s="191" t="s">
        <v>8</v>
      </c>
      <c r="B32" s="304"/>
      <c r="C32" s="305"/>
      <c r="D32" s="306"/>
      <c r="E32" s="22" t="str">
        <f>IF(I32=TRUE,J32,"")</f>
        <v/>
      </c>
      <c r="F32" s="49"/>
      <c r="G32" s="288"/>
      <c r="H32" s="274"/>
      <c r="I32" s="38" t="b">
        <v>0</v>
      </c>
      <c r="J32" s="62">
        <f>IF(I32=TRUE,1,0)</f>
        <v>0</v>
      </c>
      <c r="K32" s="62"/>
      <c r="L32" s="38" t="str">
        <f t="shared" si="1"/>
        <v/>
      </c>
      <c r="M32" s="320"/>
      <c r="N32" s="320"/>
    </row>
    <row r="33" spans="1:14" ht="21" customHeight="1">
      <c r="A33" s="191"/>
      <c r="B33" s="307"/>
      <c r="C33" s="308"/>
      <c r="D33" s="309"/>
      <c r="E33" s="24"/>
      <c r="F33" s="56"/>
      <c r="G33" s="261" t="str">
        <f>IF(I32=TRUE,"提出資料のタイトル名をご記載ください","")</f>
        <v/>
      </c>
      <c r="H33" s="275"/>
      <c r="I33" s="38"/>
      <c r="J33" s="62"/>
      <c r="K33" s="62"/>
      <c r="L33" s="38" t="str">
        <f t="shared" si="1"/>
        <v/>
      </c>
      <c r="M33" s="320"/>
      <c r="N33" s="320"/>
    </row>
    <row r="34" spans="1:14" ht="21" customHeight="1">
      <c r="A34" s="190"/>
      <c r="B34" s="301" t="s">
        <v>115</v>
      </c>
      <c r="C34" s="302"/>
      <c r="D34" s="303"/>
      <c r="E34" s="21"/>
      <c r="F34" s="52"/>
      <c r="G34" s="287" t="s">
        <v>150</v>
      </c>
      <c r="H34" s="273"/>
      <c r="I34" s="40"/>
      <c r="J34" s="62"/>
      <c r="K34" s="62"/>
      <c r="L34" s="38" t="str">
        <f t="shared" si="1"/>
        <v/>
      </c>
      <c r="M34" s="319"/>
      <c r="N34" s="319"/>
    </row>
    <row r="35" spans="1:14" ht="21" customHeight="1">
      <c r="A35" s="191" t="s">
        <v>9</v>
      </c>
      <c r="B35" s="304"/>
      <c r="C35" s="305"/>
      <c r="D35" s="306"/>
      <c r="E35" s="22" t="str">
        <f>IF(I35=TRUE,J35,"")</f>
        <v/>
      </c>
      <c r="F35" s="49"/>
      <c r="G35" s="288"/>
      <c r="H35" s="274"/>
      <c r="I35" s="38" t="b">
        <v>0</v>
      </c>
      <c r="J35" s="62">
        <f>IF(I35=TRUE,1,0)</f>
        <v>0</v>
      </c>
      <c r="K35" s="62"/>
      <c r="L35" s="38" t="str">
        <f t="shared" si="1"/>
        <v/>
      </c>
      <c r="M35" s="320"/>
      <c r="N35" s="320"/>
    </row>
    <row r="36" spans="1:14" ht="21" customHeight="1">
      <c r="A36" s="191"/>
      <c r="B36" s="307"/>
      <c r="C36" s="308"/>
      <c r="D36" s="309"/>
      <c r="E36" s="24"/>
      <c r="F36" s="56"/>
      <c r="G36" s="261" t="str">
        <f>IF(I35=TRUE,"提出資料のタイトル名をご記載ください","")</f>
        <v/>
      </c>
      <c r="H36" s="275"/>
      <c r="I36" s="38"/>
      <c r="J36" s="62"/>
      <c r="K36" s="62"/>
      <c r="L36" s="38" t="str">
        <f t="shared" si="1"/>
        <v/>
      </c>
      <c r="M36" s="320"/>
      <c r="N36" s="320"/>
    </row>
    <row r="37" spans="1:14" ht="86.5" customHeight="1">
      <c r="A37" s="190" t="s">
        <v>258</v>
      </c>
      <c r="B37" s="276" t="s">
        <v>254</v>
      </c>
      <c r="C37" s="277"/>
      <c r="D37" s="278"/>
      <c r="E37" s="26"/>
      <c r="F37" s="54"/>
      <c r="G37" s="287" t="s">
        <v>151</v>
      </c>
      <c r="H37" s="273"/>
      <c r="I37" s="38"/>
      <c r="J37" s="62"/>
      <c r="K37" s="62"/>
      <c r="L37" s="38" t="str">
        <f t="shared" si="1"/>
        <v/>
      </c>
      <c r="M37" s="319"/>
      <c r="N37" s="319"/>
    </row>
    <row r="38" spans="1:14" ht="21" customHeight="1">
      <c r="A38" s="191"/>
      <c r="B38" s="279" t="str">
        <f>IF(I38=TRUE,"取り組み内容について簡潔にご記載ください。(80字程度)","")</f>
        <v/>
      </c>
      <c r="C38" s="280"/>
      <c r="D38" s="281"/>
      <c r="E38" s="22" t="str">
        <f>IF(I38=TRUE,J38,"")</f>
        <v/>
      </c>
      <c r="F38" s="54"/>
      <c r="G38" s="288"/>
      <c r="H38" s="274"/>
      <c r="I38" s="38" t="b">
        <v>0</v>
      </c>
      <c r="J38" s="62">
        <f>IF(I38=TRUE,1,0)</f>
        <v>0</v>
      </c>
      <c r="K38" s="62"/>
      <c r="L38" s="38" t="str">
        <f>IF(I38=TRUE,IF(E38="－","",IF(E38&gt;1,A37&amp;E38&amp;"p",A37)),"")</f>
        <v/>
      </c>
      <c r="M38" s="320"/>
      <c r="N38" s="320"/>
    </row>
    <row r="39" spans="1:14" ht="21" customHeight="1">
      <c r="A39" s="191"/>
      <c r="B39" s="282"/>
      <c r="C39" s="283"/>
      <c r="D39" s="284"/>
      <c r="E39" s="27"/>
      <c r="F39" s="54"/>
      <c r="G39" s="261"/>
      <c r="H39" s="275"/>
      <c r="I39" s="38"/>
      <c r="J39" s="62"/>
      <c r="K39" s="62"/>
      <c r="L39" s="38" t="str">
        <f t="shared" si="1"/>
        <v/>
      </c>
      <c r="M39" s="320"/>
      <c r="N39" s="320"/>
    </row>
    <row r="40" spans="1:14" ht="21" customHeight="1">
      <c r="A40" s="190"/>
      <c r="B40" s="276" t="s">
        <v>30</v>
      </c>
      <c r="C40" s="277"/>
      <c r="D40" s="278"/>
      <c r="E40" s="26"/>
      <c r="F40" s="53"/>
      <c r="G40" s="287" t="s">
        <v>151</v>
      </c>
      <c r="H40" s="273"/>
      <c r="I40" s="38"/>
      <c r="J40" s="62"/>
      <c r="K40" s="62"/>
      <c r="L40" s="38" t="str">
        <f t="shared" si="1"/>
        <v/>
      </c>
      <c r="M40" s="320"/>
      <c r="N40" s="319"/>
    </row>
    <row r="41" spans="1:14" ht="21" customHeight="1">
      <c r="A41" s="191" t="s">
        <v>163</v>
      </c>
      <c r="B41" s="279" t="str">
        <f>IF(I41=TRUE,"取り組み内容について簡潔にご記載ください。(80字程度)","")</f>
        <v/>
      </c>
      <c r="C41" s="280"/>
      <c r="D41" s="281"/>
      <c r="E41" s="22" t="str">
        <f>IF(I41=TRUE,J41,"")</f>
        <v/>
      </c>
      <c r="F41" s="54"/>
      <c r="G41" s="288"/>
      <c r="H41" s="274"/>
      <c r="I41" s="38" t="b">
        <v>0</v>
      </c>
      <c r="J41" s="62">
        <f>IF(I41=TRUE,1,0)</f>
        <v>0</v>
      </c>
      <c r="K41" s="62"/>
      <c r="L41" s="38" t="str">
        <f t="shared" si="1"/>
        <v/>
      </c>
      <c r="M41" s="320"/>
      <c r="N41" s="320"/>
    </row>
    <row r="42" spans="1:14" ht="21" customHeight="1">
      <c r="A42" s="191"/>
      <c r="B42" s="282"/>
      <c r="C42" s="283"/>
      <c r="D42" s="284"/>
      <c r="E42" s="27"/>
      <c r="F42" s="57"/>
      <c r="G42" s="261"/>
      <c r="H42" s="275"/>
      <c r="I42" s="38"/>
      <c r="J42" s="62"/>
      <c r="K42" s="62"/>
      <c r="L42" s="38" t="str">
        <f t="shared" si="1"/>
        <v/>
      </c>
      <c r="M42" s="320"/>
      <c r="N42" s="320"/>
    </row>
    <row r="43" spans="1:14" ht="21" customHeight="1">
      <c r="A43" s="190"/>
      <c r="B43" s="276" t="s">
        <v>30</v>
      </c>
      <c r="C43" s="277"/>
      <c r="D43" s="278"/>
      <c r="E43" s="26"/>
      <c r="F43" s="53"/>
      <c r="G43" s="287" t="s">
        <v>151</v>
      </c>
      <c r="H43" s="273"/>
      <c r="I43" s="38"/>
      <c r="J43" s="62"/>
      <c r="K43" s="62"/>
      <c r="L43" s="38" t="str">
        <f t="shared" si="1"/>
        <v/>
      </c>
      <c r="M43" s="320"/>
      <c r="N43" s="319"/>
    </row>
    <row r="44" spans="1:14" ht="21" customHeight="1">
      <c r="A44" s="191" t="s">
        <v>164</v>
      </c>
      <c r="B44" s="279" t="str">
        <f>IF(I44=TRUE,"取り組み内容について簡潔にご記載ください。(80字程度)","")</f>
        <v/>
      </c>
      <c r="C44" s="280"/>
      <c r="D44" s="281"/>
      <c r="E44" s="22" t="str">
        <f>IF(I44=TRUE,J44,"")</f>
        <v/>
      </c>
      <c r="F44" s="54"/>
      <c r="G44" s="288"/>
      <c r="H44" s="274"/>
      <c r="I44" s="38" t="b">
        <v>0</v>
      </c>
      <c r="J44" s="62">
        <f>IF(I44=TRUE,1,0)</f>
        <v>0</v>
      </c>
      <c r="K44" s="62"/>
      <c r="L44" s="38" t="str">
        <f t="shared" si="1"/>
        <v/>
      </c>
      <c r="M44" s="320"/>
      <c r="N44" s="320"/>
    </row>
    <row r="45" spans="1:14" ht="21" customHeight="1" thickBot="1">
      <c r="A45" s="192"/>
      <c r="B45" s="282"/>
      <c r="C45" s="283"/>
      <c r="D45" s="284"/>
      <c r="E45" s="27"/>
      <c r="F45" s="58"/>
      <c r="G45" s="261"/>
      <c r="H45" s="329"/>
      <c r="I45" s="40"/>
      <c r="J45" s="62"/>
      <c r="K45" s="62"/>
      <c r="L45" s="38" t="str">
        <f t="shared" ref="L45" si="2">IF(I45=TRUE,IF(E45="－","",IF(E45&gt;1,A45&amp;E45&amp;"p",A45)),"")</f>
        <v/>
      </c>
      <c r="M45" s="320"/>
      <c r="N45" s="320"/>
    </row>
    <row r="46" spans="1:14" ht="13" customHeight="1">
      <c r="A46" s="327" t="s">
        <v>116</v>
      </c>
      <c r="B46" s="327"/>
      <c r="C46" s="327"/>
      <c r="D46" s="327"/>
      <c r="E46" s="327"/>
      <c r="F46" s="327"/>
      <c r="G46" s="327"/>
      <c r="H46" s="327"/>
      <c r="I46" s="34"/>
      <c r="J46" s="62"/>
      <c r="K46" s="62"/>
      <c r="L46" s="34"/>
      <c r="M46" s="25"/>
      <c r="N46" s="25"/>
    </row>
    <row r="47" spans="1:14" ht="12.5" customHeight="1">
      <c r="A47" s="328" t="s">
        <v>82</v>
      </c>
      <c r="B47" s="328"/>
      <c r="C47" s="328"/>
      <c r="D47" s="328"/>
      <c r="E47" s="328"/>
      <c r="F47" s="328"/>
      <c r="G47" s="328"/>
      <c r="H47" s="328"/>
      <c r="J47" s="62"/>
      <c r="K47" s="62"/>
      <c r="M47" s="25"/>
      <c r="N47" s="25"/>
    </row>
    <row r="48" spans="1:14" ht="26" customHeight="1">
      <c r="A48" s="327" t="s">
        <v>64</v>
      </c>
      <c r="B48" s="327"/>
      <c r="C48" s="327"/>
      <c r="D48" s="327"/>
      <c r="E48" s="327"/>
      <c r="F48" s="327"/>
      <c r="G48" s="327"/>
      <c r="H48" s="327"/>
      <c r="J48" s="62"/>
      <c r="K48" s="62"/>
      <c r="M48" s="25"/>
      <c r="N48" s="25"/>
    </row>
    <row r="49" spans="1:22" s="9" customFormat="1" ht="14">
      <c r="A49" s="193"/>
      <c r="B49"/>
      <c r="C49"/>
      <c r="D49"/>
      <c r="E49"/>
      <c r="F49"/>
      <c r="G49" s="41"/>
      <c r="H49" s="30" t="s">
        <v>23</v>
      </c>
      <c r="I49" s="35"/>
      <c r="J49" s="35"/>
      <c r="K49" s="35"/>
      <c r="L49" s="35"/>
      <c r="M49"/>
      <c r="N49"/>
      <c r="O49" s="29"/>
      <c r="P49" s="29"/>
      <c r="Q49" s="29"/>
      <c r="R49" s="29"/>
      <c r="S49" s="29"/>
      <c r="T49" s="29"/>
      <c r="U49" s="29"/>
      <c r="V49" s="29"/>
    </row>
    <row r="84" spans="2:2">
      <c r="B84" s="2" t="b">
        <v>0</v>
      </c>
    </row>
  </sheetData>
  <sheetProtection algorithmName="SHA-512" hashValue="AjAYbFRXzRMDbMiBZJyUlar1529R2szDOrhjLJ7JFhI+IbbB7R8HNZTScadDp8dcCxaEctAACsHJRRc5djahNQ==" saltValue="ZNHMb06RXyGI/yeS8qCosA==" spinCount="100000" sheet="1" objects="1" scenarios="1" selectLockedCells="1"/>
  <mergeCells count="80">
    <mergeCell ref="A48:H48"/>
    <mergeCell ref="A47:H47"/>
    <mergeCell ref="A46:H46"/>
    <mergeCell ref="B28:D30"/>
    <mergeCell ref="G28:G30"/>
    <mergeCell ref="H28:H30"/>
    <mergeCell ref="H37:H39"/>
    <mergeCell ref="H40:H42"/>
    <mergeCell ref="H43:H45"/>
    <mergeCell ref="B44:D45"/>
    <mergeCell ref="B43:D43"/>
    <mergeCell ref="B40:D40"/>
    <mergeCell ref="H31:H33"/>
    <mergeCell ref="G43:G45"/>
    <mergeCell ref="H22:H24"/>
    <mergeCell ref="H25:H27"/>
    <mergeCell ref="B16:D18"/>
    <mergeCell ref="E16:E18"/>
    <mergeCell ref="M40:M42"/>
    <mergeCell ref="M34:M36"/>
    <mergeCell ref="B34:D36"/>
    <mergeCell ref="B31:D33"/>
    <mergeCell ref="B25:D27"/>
    <mergeCell ref="G37:G39"/>
    <mergeCell ref="G16:G18"/>
    <mergeCell ref="G34:G36"/>
    <mergeCell ref="G31:G33"/>
    <mergeCell ref="G19:G21"/>
    <mergeCell ref="G22:G24"/>
    <mergeCell ref="M43:M45"/>
    <mergeCell ref="N7:N9"/>
    <mergeCell ref="N10:N12"/>
    <mergeCell ref="N13:N15"/>
    <mergeCell ref="N16:N18"/>
    <mergeCell ref="N19:N21"/>
    <mergeCell ref="N22:N24"/>
    <mergeCell ref="N25:N27"/>
    <mergeCell ref="N37:N39"/>
    <mergeCell ref="N40:N42"/>
    <mergeCell ref="N43:N45"/>
    <mergeCell ref="M16:M18"/>
    <mergeCell ref="M19:M21"/>
    <mergeCell ref="M22:M24"/>
    <mergeCell ref="M25:M27"/>
    <mergeCell ref="M37:M39"/>
    <mergeCell ref="M4:M6"/>
    <mergeCell ref="N4:N6"/>
    <mergeCell ref="M7:M9"/>
    <mergeCell ref="M10:M12"/>
    <mergeCell ref="M13:M15"/>
    <mergeCell ref="N34:N36"/>
    <mergeCell ref="M31:M33"/>
    <mergeCell ref="N31:N33"/>
    <mergeCell ref="M28:M30"/>
    <mergeCell ref="N28:N30"/>
    <mergeCell ref="B3:D3"/>
    <mergeCell ref="B4:D6"/>
    <mergeCell ref="B22:D24"/>
    <mergeCell ref="E4:E6"/>
    <mergeCell ref="B19:D21"/>
    <mergeCell ref="B10:D12"/>
    <mergeCell ref="B13:D15"/>
    <mergeCell ref="B7:D9"/>
    <mergeCell ref="E7:E9"/>
    <mergeCell ref="H7:H9"/>
    <mergeCell ref="B37:D37"/>
    <mergeCell ref="B38:D39"/>
    <mergeCell ref="B41:D42"/>
    <mergeCell ref="H4:H6"/>
    <mergeCell ref="G4:G6"/>
    <mergeCell ref="G7:G9"/>
    <mergeCell ref="G10:G12"/>
    <mergeCell ref="G25:G27"/>
    <mergeCell ref="G40:G42"/>
    <mergeCell ref="G13:G15"/>
    <mergeCell ref="H10:H12"/>
    <mergeCell ref="H13:H15"/>
    <mergeCell ref="H16:H18"/>
    <mergeCell ref="H19:H21"/>
    <mergeCell ref="H34:H36"/>
  </mergeCells>
  <phoneticPr fontId="1"/>
  <conditionalFormatting sqref="B38:D39">
    <cfRule type="containsText" dxfId="32" priority="2" operator="containsText" text="80字">
      <formula>NOT(ISERROR(SEARCH("80字",B38)))</formula>
    </cfRule>
  </conditionalFormatting>
  <conditionalFormatting sqref="B41:D42">
    <cfRule type="containsText" dxfId="31" priority="4" operator="containsText" text="80字">
      <formula>NOT(ISERROR(SEARCH("80字",B41)))</formula>
    </cfRule>
  </conditionalFormatting>
  <conditionalFormatting sqref="B44:D45">
    <cfRule type="containsText" dxfId="30" priority="6" operator="containsText" text="80字">
      <formula>NOT(ISERROR(SEARCH("80字",B44)))</formula>
    </cfRule>
  </conditionalFormatting>
  <conditionalFormatting sqref="E4">
    <cfRule type="containsText" dxfId="29" priority="1" operator="containsText" text="必須">
      <formula>NOT(ISERROR(SEARCH("必須",E4)))</formula>
    </cfRule>
  </conditionalFormatting>
  <conditionalFormatting sqref="E7">
    <cfRule type="containsText" dxfId="28" priority="18" operator="containsText" text="必須">
      <formula>NOT(ISERROR(SEARCH("必須",E7)))</formula>
    </cfRule>
  </conditionalFormatting>
  <conditionalFormatting sqref="E16 E19:E21">
    <cfRule type="containsText" dxfId="27" priority="47" operator="containsText" text="重複">
      <formula>NOT(ISERROR(SEARCH("重複",E16)))</formula>
    </cfRule>
  </conditionalFormatting>
  <hyperlinks>
    <hyperlink ref="H49" location="'4-1商品'!A1" display="↑上へ" xr:uid="{F09172EA-6C10-4754-8072-744AD4D6E092}"/>
  </hyperlinks>
  <pageMargins left="0.51181102362204722" right="0.51181102362204722" top="0.74803149606299213" bottom="0.35433070866141736" header="0.31496062992125984" footer="0.31496062992125984"/>
  <pageSetup paperSize="9" scale="66" orientation="portrait" r:id="rId1"/>
  <headerFooter>
    <oddHeader>&amp;L付属証明書　2ページ&amp;R503V2</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9168" r:id="rId4" name="Check Box 16">
              <controlPr defaultSize="0" autoFill="0" autoLine="0" autoPict="0" altText="はい">
                <anchor moveWithCells="1">
                  <from>
                    <xdr:col>5</xdr:col>
                    <xdr:colOff>38100</xdr:colOff>
                    <xdr:row>15</xdr:row>
                    <xdr:rowOff>241300</xdr:rowOff>
                  </from>
                  <to>
                    <xdr:col>5</xdr:col>
                    <xdr:colOff>742950</xdr:colOff>
                    <xdr:row>16</xdr:row>
                    <xdr:rowOff>247650</xdr:rowOff>
                  </to>
                </anchor>
              </controlPr>
            </control>
          </mc:Choice>
        </mc:AlternateContent>
        <mc:AlternateContent xmlns:mc="http://schemas.openxmlformats.org/markup-compatibility/2006">
          <mc:Choice Requires="x14">
            <control shapeId="49171" r:id="rId5" name="Check Box 19">
              <controlPr defaultSize="0" autoFill="0" autoLine="0" autoPict="0" altText="はい">
                <anchor moveWithCells="1">
                  <from>
                    <xdr:col>5</xdr:col>
                    <xdr:colOff>38100</xdr:colOff>
                    <xdr:row>18</xdr:row>
                    <xdr:rowOff>260350</xdr:rowOff>
                  </from>
                  <to>
                    <xdr:col>5</xdr:col>
                    <xdr:colOff>742950</xdr:colOff>
                    <xdr:row>20</xdr:row>
                    <xdr:rowOff>0</xdr:rowOff>
                  </to>
                </anchor>
              </controlPr>
            </control>
          </mc:Choice>
        </mc:AlternateContent>
        <mc:AlternateContent xmlns:mc="http://schemas.openxmlformats.org/markup-compatibility/2006">
          <mc:Choice Requires="x14">
            <control shapeId="49174" r:id="rId6" name="Check Box 22">
              <controlPr defaultSize="0" autoFill="0" autoLine="0" autoPict="0" altText="はい">
                <anchor moveWithCells="1">
                  <from>
                    <xdr:col>5</xdr:col>
                    <xdr:colOff>38100</xdr:colOff>
                    <xdr:row>21</xdr:row>
                    <xdr:rowOff>260350</xdr:rowOff>
                  </from>
                  <to>
                    <xdr:col>5</xdr:col>
                    <xdr:colOff>742950</xdr:colOff>
                    <xdr:row>23</xdr:row>
                    <xdr:rowOff>6350</xdr:rowOff>
                  </to>
                </anchor>
              </controlPr>
            </control>
          </mc:Choice>
        </mc:AlternateContent>
        <mc:AlternateContent xmlns:mc="http://schemas.openxmlformats.org/markup-compatibility/2006">
          <mc:Choice Requires="x14">
            <control shapeId="49176" r:id="rId7" name="Check Box 24">
              <controlPr defaultSize="0" autoFill="0" autoLine="0" autoPict="0" altText="はい">
                <anchor moveWithCells="1">
                  <from>
                    <xdr:col>5</xdr:col>
                    <xdr:colOff>38100</xdr:colOff>
                    <xdr:row>25</xdr:row>
                    <xdr:rowOff>6350</xdr:rowOff>
                  </from>
                  <to>
                    <xdr:col>5</xdr:col>
                    <xdr:colOff>742950</xdr:colOff>
                    <xdr:row>26</xdr:row>
                    <xdr:rowOff>12700</xdr:rowOff>
                  </to>
                </anchor>
              </controlPr>
            </control>
          </mc:Choice>
        </mc:AlternateContent>
        <mc:AlternateContent xmlns:mc="http://schemas.openxmlformats.org/markup-compatibility/2006">
          <mc:Choice Requires="x14">
            <control shapeId="49178" r:id="rId8" name="Check Box 26">
              <controlPr defaultSize="0" autoFill="0" autoLine="0" autoPict="0" altText="はい">
                <anchor moveWithCells="1">
                  <from>
                    <xdr:col>5</xdr:col>
                    <xdr:colOff>38100</xdr:colOff>
                    <xdr:row>37</xdr:row>
                    <xdr:rowOff>0</xdr:rowOff>
                  </from>
                  <to>
                    <xdr:col>5</xdr:col>
                    <xdr:colOff>742950</xdr:colOff>
                    <xdr:row>37</xdr:row>
                    <xdr:rowOff>260350</xdr:rowOff>
                  </to>
                </anchor>
              </controlPr>
            </control>
          </mc:Choice>
        </mc:AlternateContent>
        <mc:AlternateContent xmlns:mc="http://schemas.openxmlformats.org/markup-compatibility/2006">
          <mc:Choice Requires="x14">
            <control shapeId="49179" r:id="rId9" name="Check Box 27">
              <controlPr defaultSize="0" autoFill="0" autoLine="0" autoPict="0" altText="はい">
                <anchor moveWithCells="1">
                  <from>
                    <xdr:col>5</xdr:col>
                    <xdr:colOff>38100</xdr:colOff>
                    <xdr:row>40</xdr:row>
                    <xdr:rowOff>0</xdr:rowOff>
                  </from>
                  <to>
                    <xdr:col>5</xdr:col>
                    <xdr:colOff>742950</xdr:colOff>
                    <xdr:row>41</xdr:row>
                    <xdr:rowOff>12700</xdr:rowOff>
                  </to>
                </anchor>
              </controlPr>
            </control>
          </mc:Choice>
        </mc:AlternateContent>
        <mc:AlternateContent xmlns:mc="http://schemas.openxmlformats.org/markup-compatibility/2006">
          <mc:Choice Requires="x14">
            <control shapeId="49180" r:id="rId10" name="Check Box 28">
              <controlPr defaultSize="0" autoFill="0" autoLine="0" autoPict="0" altText="はい">
                <anchor moveWithCells="1">
                  <from>
                    <xdr:col>5</xdr:col>
                    <xdr:colOff>38100</xdr:colOff>
                    <xdr:row>43</xdr:row>
                    <xdr:rowOff>0</xdr:rowOff>
                  </from>
                  <to>
                    <xdr:col>5</xdr:col>
                    <xdr:colOff>742950</xdr:colOff>
                    <xdr:row>44</xdr:row>
                    <xdr:rowOff>12700</xdr:rowOff>
                  </to>
                </anchor>
              </controlPr>
            </control>
          </mc:Choice>
        </mc:AlternateContent>
        <mc:AlternateContent xmlns:mc="http://schemas.openxmlformats.org/markup-compatibility/2006">
          <mc:Choice Requires="x14">
            <control shapeId="49219" r:id="rId11" name="Check Box 67">
              <controlPr defaultSize="0" autoFill="0" autoLine="0" autoPict="0" altText="はい">
                <anchor moveWithCells="1">
                  <from>
                    <xdr:col>5</xdr:col>
                    <xdr:colOff>38100</xdr:colOff>
                    <xdr:row>4</xdr:row>
                    <xdr:rowOff>0</xdr:rowOff>
                  </from>
                  <to>
                    <xdr:col>5</xdr:col>
                    <xdr:colOff>742950</xdr:colOff>
                    <xdr:row>5</xdr:row>
                    <xdr:rowOff>12700</xdr:rowOff>
                  </to>
                </anchor>
              </controlPr>
            </control>
          </mc:Choice>
        </mc:AlternateContent>
        <mc:AlternateContent xmlns:mc="http://schemas.openxmlformats.org/markup-compatibility/2006">
          <mc:Choice Requires="x14">
            <control shapeId="49222" r:id="rId12" name="Check Box 70">
              <controlPr defaultSize="0" autoFill="0" autoLine="0" autoPict="0" altText="はい">
                <anchor moveWithCells="1">
                  <from>
                    <xdr:col>5</xdr:col>
                    <xdr:colOff>50800</xdr:colOff>
                    <xdr:row>10</xdr:row>
                    <xdr:rowOff>0</xdr:rowOff>
                  </from>
                  <to>
                    <xdr:col>5</xdr:col>
                    <xdr:colOff>742950</xdr:colOff>
                    <xdr:row>11</xdr:row>
                    <xdr:rowOff>19050</xdr:rowOff>
                  </to>
                </anchor>
              </controlPr>
            </control>
          </mc:Choice>
        </mc:AlternateContent>
        <mc:AlternateContent xmlns:mc="http://schemas.openxmlformats.org/markup-compatibility/2006">
          <mc:Choice Requires="x14">
            <control shapeId="49224" r:id="rId13" name="Check Box 72">
              <controlPr defaultSize="0" autoFill="0" autoLine="0" autoPict="0" altText="はい">
                <anchor moveWithCells="1">
                  <from>
                    <xdr:col>5</xdr:col>
                    <xdr:colOff>50800</xdr:colOff>
                    <xdr:row>13</xdr:row>
                    <xdr:rowOff>0</xdr:rowOff>
                  </from>
                  <to>
                    <xdr:col>6</xdr:col>
                    <xdr:colOff>12700</xdr:colOff>
                    <xdr:row>14</xdr:row>
                    <xdr:rowOff>0</xdr:rowOff>
                  </to>
                </anchor>
              </controlPr>
            </control>
          </mc:Choice>
        </mc:AlternateContent>
        <mc:AlternateContent xmlns:mc="http://schemas.openxmlformats.org/markup-compatibility/2006">
          <mc:Choice Requires="x14">
            <control shapeId="49226" r:id="rId14" name="Check Box 74">
              <controlPr defaultSize="0" autoFill="0" autoLine="0" autoPict="0" altText="はい">
                <anchor moveWithCells="1">
                  <from>
                    <xdr:col>5</xdr:col>
                    <xdr:colOff>38100</xdr:colOff>
                    <xdr:row>7</xdr:row>
                    <xdr:rowOff>0</xdr:rowOff>
                  </from>
                  <to>
                    <xdr:col>5</xdr:col>
                    <xdr:colOff>742950</xdr:colOff>
                    <xdr:row>8</xdr:row>
                    <xdr:rowOff>12700</xdr:rowOff>
                  </to>
                </anchor>
              </controlPr>
            </control>
          </mc:Choice>
        </mc:AlternateContent>
        <mc:AlternateContent xmlns:mc="http://schemas.openxmlformats.org/markup-compatibility/2006">
          <mc:Choice Requires="x14">
            <control shapeId="49236" r:id="rId15" name="Check Box 84">
              <controlPr defaultSize="0" autoFill="0" autoLine="0" autoPict="0" altText="はい">
                <anchor moveWithCells="1">
                  <from>
                    <xdr:col>5</xdr:col>
                    <xdr:colOff>38100</xdr:colOff>
                    <xdr:row>34</xdr:row>
                    <xdr:rowOff>6350</xdr:rowOff>
                  </from>
                  <to>
                    <xdr:col>5</xdr:col>
                    <xdr:colOff>742950</xdr:colOff>
                    <xdr:row>35</xdr:row>
                    <xdr:rowOff>12700</xdr:rowOff>
                  </to>
                </anchor>
              </controlPr>
            </control>
          </mc:Choice>
        </mc:AlternateContent>
        <mc:AlternateContent xmlns:mc="http://schemas.openxmlformats.org/markup-compatibility/2006">
          <mc:Choice Requires="x14">
            <control shapeId="49237" r:id="rId16" name="Check Box 85">
              <controlPr defaultSize="0" autoFill="0" autoLine="0" autoPict="0" altText="はい">
                <anchor moveWithCells="1">
                  <from>
                    <xdr:col>5</xdr:col>
                    <xdr:colOff>38100</xdr:colOff>
                    <xdr:row>31</xdr:row>
                    <xdr:rowOff>6350</xdr:rowOff>
                  </from>
                  <to>
                    <xdr:col>5</xdr:col>
                    <xdr:colOff>742950</xdr:colOff>
                    <xdr:row>32</xdr:row>
                    <xdr:rowOff>12700</xdr:rowOff>
                  </to>
                </anchor>
              </controlPr>
            </control>
          </mc:Choice>
        </mc:AlternateContent>
        <mc:AlternateContent xmlns:mc="http://schemas.openxmlformats.org/markup-compatibility/2006">
          <mc:Choice Requires="x14">
            <control shapeId="49239" r:id="rId17" name="Check Box 87">
              <controlPr defaultSize="0" autoFill="0" autoLine="0" autoPict="0" altText="はい">
                <anchor moveWithCells="1">
                  <from>
                    <xdr:col>5</xdr:col>
                    <xdr:colOff>38100</xdr:colOff>
                    <xdr:row>28</xdr:row>
                    <xdr:rowOff>6350</xdr:rowOff>
                  </from>
                  <to>
                    <xdr:col>5</xdr:col>
                    <xdr:colOff>742950</xdr:colOff>
                    <xdr:row>29</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9"/>
  <sheetViews>
    <sheetView view="pageBreakPreview" zoomScaleNormal="100" zoomScaleSheetLayoutView="100" workbookViewId="0"/>
  </sheetViews>
  <sheetFormatPr defaultColWidth="9" defaultRowHeight="13"/>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64" hidden="1" customWidth="1"/>
    <col min="10" max="10" width="2.7265625" style="64" hidden="1" customWidth="1"/>
    <col min="11" max="11" width="10.54296875" style="64" hidden="1" customWidth="1"/>
    <col min="12" max="12" width="8.7265625" style="64" hidden="1" customWidth="1"/>
    <col min="13" max="14" width="40.6328125" style="2" hidden="1" customWidth="1"/>
    <col min="15" max="17" width="9" style="65"/>
    <col min="18" max="16384" width="9" style="2"/>
  </cols>
  <sheetData>
    <row r="1" spans="1:14" ht="21" customHeight="1">
      <c r="A1" s="12" t="s">
        <v>152</v>
      </c>
      <c r="D1" s="13"/>
      <c r="E1" s="14"/>
      <c r="F1" s="10"/>
      <c r="G1" s="10"/>
      <c r="M1" s="10"/>
      <c r="N1" s="10"/>
    </row>
    <row r="2" spans="1:14" ht="21" customHeight="1">
      <c r="D2" s="15"/>
      <c r="E2" s="28">
        <f>SUM(E4:E42)</f>
        <v>0</v>
      </c>
      <c r="F2" s="16" t="s">
        <v>12</v>
      </c>
      <c r="G2" s="10"/>
      <c r="M2" s="66"/>
      <c r="N2" s="66"/>
    </row>
    <row r="3" spans="1:14" ht="21" customHeight="1" thickBot="1">
      <c r="A3" s="17" t="s">
        <v>1</v>
      </c>
      <c r="B3" s="289" t="s">
        <v>22</v>
      </c>
      <c r="C3" s="290"/>
      <c r="D3" s="291"/>
      <c r="E3" s="18" t="s">
        <v>11</v>
      </c>
      <c r="F3" s="19" t="s">
        <v>31</v>
      </c>
      <c r="G3" s="46" t="s">
        <v>180</v>
      </c>
      <c r="H3" s="47" t="s">
        <v>181</v>
      </c>
      <c r="I3" s="67" t="s">
        <v>10</v>
      </c>
      <c r="J3" s="68" t="s">
        <v>11</v>
      </c>
      <c r="L3" s="69" t="str">
        <f>_xlfn.CONCAT(L5:L42)</f>
        <v/>
      </c>
      <c r="M3" s="33" t="s">
        <v>75</v>
      </c>
      <c r="N3" s="33" t="s">
        <v>76</v>
      </c>
    </row>
    <row r="4" spans="1:14" ht="21" customHeight="1">
      <c r="A4" s="20"/>
      <c r="B4" s="292" t="s">
        <v>121</v>
      </c>
      <c r="C4" s="293"/>
      <c r="D4" s="346"/>
      <c r="E4" s="201" t="s">
        <v>283</v>
      </c>
      <c r="F4" s="48"/>
      <c r="G4" s="324" t="s">
        <v>135</v>
      </c>
      <c r="H4" s="334"/>
      <c r="I4" s="63"/>
      <c r="J4" s="70"/>
      <c r="K4" s="70"/>
      <c r="M4" s="349"/>
      <c r="N4" s="350"/>
    </row>
    <row r="5" spans="1:14" ht="21" customHeight="1">
      <c r="A5" s="191" t="s">
        <v>66</v>
      </c>
      <c r="B5" s="276"/>
      <c r="C5" s="277"/>
      <c r="D5" s="347"/>
      <c r="E5" s="22" t="str">
        <f>IF(I5=TRUE,J5,"")</f>
        <v/>
      </c>
      <c r="F5" s="49"/>
      <c r="G5" s="325"/>
      <c r="H5" s="335"/>
      <c r="I5" s="63" t="b">
        <v>0</v>
      </c>
      <c r="J5" s="70">
        <f>IF(I5=TRUE,1,0)</f>
        <v>0</v>
      </c>
      <c r="K5" s="70"/>
      <c r="L5" s="64" t="str">
        <f>IF(I5=TRUE,IF(E5="－","",IF(E5&gt;1,A5&amp;E5&amp;"p",A5)),"")</f>
        <v/>
      </c>
      <c r="M5" s="320"/>
      <c r="N5" s="320"/>
    </row>
    <row r="6" spans="1:14" ht="21" customHeight="1">
      <c r="A6" s="192"/>
      <c r="B6" s="295"/>
      <c r="C6" s="296"/>
      <c r="D6" s="348"/>
      <c r="E6" s="43"/>
      <c r="F6" s="50"/>
      <c r="G6" s="326"/>
      <c r="H6" s="336"/>
      <c r="I6" s="63"/>
      <c r="J6" s="70"/>
      <c r="K6" s="70"/>
      <c r="M6" s="320"/>
      <c r="N6" s="320"/>
    </row>
    <row r="7" spans="1:14" ht="21" customHeight="1">
      <c r="A7" s="20"/>
      <c r="B7" s="292" t="s">
        <v>122</v>
      </c>
      <c r="C7" s="293"/>
      <c r="D7" s="294"/>
      <c r="E7" s="21"/>
      <c r="F7" s="53"/>
      <c r="G7" s="324" t="s">
        <v>136</v>
      </c>
      <c r="H7" s="330"/>
      <c r="I7" s="63"/>
      <c r="J7" s="70"/>
      <c r="K7" s="70"/>
      <c r="L7" s="64" t="str">
        <f t="shared" ref="L7" si="0">IF(I7=TRUE,IF(E7="－","",IF(E7&gt;1,A4&amp;E7&amp;"p",A4)),"")</f>
        <v/>
      </c>
      <c r="M7" s="349"/>
      <c r="N7" s="320"/>
    </row>
    <row r="8" spans="1:14" ht="21" customHeight="1">
      <c r="A8" s="191" t="s">
        <v>37</v>
      </c>
      <c r="B8" s="338"/>
      <c r="C8" s="339"/>
      <c r="D8" s="340"/>
      <c r="E8" s="22" t="str">
        <f>IF(I8=TRUE,J8,"")</f>
        <v/>
      </c>
      <c r="F8" s="54"/>
      <c r="G8" s="325"/>
      <c r="H8" s="331"/>
      <c r="I8" s="63" t="b">
        <v>0</v>
      </c>
      <c r="J8" s="70">
        <f>IF(I8=TRUE,1,0)</f>
        <v>0</v>
      </c>
      <c r="K8" s="70"/>
      <c r="L8" s="64" t="str">
        <f>IF(I8=TRUE,IF(E8="－","",IF(E8&gt;1,A8&amp;E8&amp;"p",A8)),"")</f>
        <v/>
      </c>
      <c r="M8" s="320"/>
      <c r="N8" s="320"/>
    </row>
    <row r="9" spans="1:14" ht="21" customHeight="1">
      <c r="A9" s="192"/>
      <c r="B9" s="341"/>
      <c r="C9" s="342"/>
      <c r="D9" s="343"/>
      <c r="E9" s="23"/>
      <c r="F9" s="57"/>
      <c r="G9" s="326"/>
      <c r="H9" s="332"/>
      <c r="I9" s="63"/>
      <c r="J9" s="70"/>
      <c r="K9" s="70"/>
      <c r="L9" s="64" t="str">
        <f t="shared" ref="L9:L42" si="1">IF(I9=TRUE,IF(E9="－","",IF(E9&gt;1,A9&amp;E9&amp;"p",A9)),"")</f>
        <v/>
      </c>
      <c r="M9" s="320"/>
      <c r="N9" s="320"/>
    </row>
    <row r="10" spans="1:14" ht="21" customHeight="1">
      <c r="A10" s="20"/>
      <c r="B10" s="292" t="s">
        <v>123</v>
      </c>
      <c r="C10" s="293"/>
      <c r="D10" s="346"/>
      <c r="E10" s="21"/>
      <c r="F10" s="53"/>
      <c r="G10" s="324" t="s">
        <v>137</v>
      </c>
      <c r="H10" s="330"/>
      <c r="I10" s="63"/>
      <c r="L10" s="64" t="str">
        <f t="shared" si="1"/>
        <v/>
      </c>
      <c r="M10" s="319"/>
      <c r="N10" s="319"/>
    </row>
    <row r="11" spans="1:14" ht="21" customHeight="1">
      <c r="A11" s="191" t="s">
        <v>119</v>
      </c>
      <c r="B11" s="276"/>
      <c r="C11" s="277"/>
      <c r="D11" s="347"/>
      <c r="E11" s="22" t="str">
        <f>IF(I11=TRUE,J11,"")</f>
        <v/>
      </c>
      <c r="F11" s="54"/>
      <c r="G11" s="325"/>
      <c r="H11" s="331"/>
      <c r="I11" s="63" t="b">
        <v>0</v>
      </c>
      <c r="J11" s="70">
        <f>IF(I11=TRUE,1,0)</f>
        <v>0</v>
      </c>
      <c r="K11" s="70"/>
      <c r="L11" s="64" t="str">
        <f t="shared" si="1"/>
        <v/>
      </c>
      <c r="M11" s="320"/>
      <c r="N11" s="320"/>
    </row>
    <row r="12" spans="1:14" ht="21" customHeight="1">
      <c r="A12" s="192"/>
      <c r="B12" s="295"/>
      <c r="C12" s="296"/>
      <c r="D12" s="348"/>
      <c r="E12" s="23"/>
      <c r="F12" s="55"/>
      <c r="G12" s="326"/>
      <c r="H12" s="332"/>
      <c r="I12" s="63"/>
      <c r="J12" s="70"/>
      <c r="K12" s="70"/>
      <c r="L12" s="64" t="str">
        <f t="shared" si="1"/>
        <v/>
      </c>
      <c r="M12" s="320"/>
      <c r="N12" s="320"/>
    </row>
    <row r="13" spans="1:14" ht="21" customHeight="1">
      <c r="A13" s="20"/>
      <c r="B13" s="292" t="s">
        <v>124</v>
      </c>
      <c r="C13" s="293"/>
      <c r="D13" s="294"/>
      <c r="E13" s="21"/>
      <c r="F13" s="53"/>
      <c r="G13" s="324" t="s">
        <v>138</v>
      </c>
      <c r="H13" s="330"/>
      <c r="I13" s="63"/>
      <c r="J13" s="70"/>
      <c r="K13" s="70"/>
      <c r="L13" s="64" t="str">
        <f t="shared" si="1"/>
        <v/>
      </c>
      <c r="M13" s="319"/>
      <c r="N13" s="320"/>
    </row>
    <row r="14" spans="1:14" ht="21" customHeight="1">
      <c r="A14" s="191" t="s">
        <v>120</v>
      </c>
      <c r="B14" s="338"/>
      <c r="C14" s="339"/>
      <c r="D14" s="340"/>
      <c r="E14" s="22" t="str">
        <f>IF(I14=TRUE,J14,"")</f>
        <v/>
      </c>
      <c r="F14" s="54"/>
      <c r="G14" s="325"/>
      <c r="H14" s="331"/>
      <c r="I14" s="63" t="b">
        <v>0</v>
      </c>
      <c r="J14" s="70">
        <f>IF(I14=TRUE,1,0)</f>
        <v>0</v>
      </c>
      <c r="K14" s="70"/>
      <c r="L14" s="64" t="str">
        <f t="shared" si="1"/>
        <v/>
      </c>
      <c r="M14" s="320"/>
      <c r="N14" s="320"/>
    </row>
    <row r="15" spans="1:14" ht="21" customHeight="1">
      <c r="A15" s="192"/>
      <c r="B15" s="341"/>
      <c r="C15" s="342"/>
      <c r="D15" s="343"/>
      <c r="E15" s="23"/>
      <c r="F15" s="57"/>
      <c r="G15" s="326"/>
      <c r="H15" s="332"/>
      <c r="I15" s="63"/>
      <c r="J15" s="70"/>
      <c r="K15" s="70"/>
      <c r="L15" s="64" t="str">
        <f t="shared" si="1"/>
        <v/>
      </c>
      <c r="M15" s="320"/>
      <c r="N15" s="320"/>
    </row>
    <row r="16" spans="1:14" ht="21" customHeight="1">
      <c r="A16" s="20"/>
      <c r="B16" s="292" t="s">
        <v>125</v>
      </c>
      <c r="C16" s="293"/>
      <c r="D16" s="346"/>
      <c r="E16" s="21"/>
      <c r="F16" s="53"/>
      <c r="G16" s="324" t="s">
        <v>139</v>
      </c>
      <c r="H16" s="330"/>
      <c r="I16" s="63"/>
      <c r="J16" s="70"/>
      <c r="K16" s="70"/>
      <c r="L16" s="64" t="str">
        <f t="shared" si="1"/>
        <v/>
      </c>
      <c r="M16" s="319"/>
      <c r="N16" s="319"/>
    </row>
    <row r="17" spans="1:14" ht="21" customHeight="1">
      <c r="A17" s="191" t="s">
        <v>38</v>
      </c>
      <c r="B17" s="276"/>
      <c r="C17" s="277"/>
      <c r="D17" s="347"/>
      <c r="E17" s="22" t="str">
        <f>IF(I17=TRUE,J17,"")</f>
        <v/>
      </c>
      <c r="F17" s="54"/>
      <c r="G17" s="325"/>
      <c r="H17" s="331"/>
      <c r="I17" s="63" t="b">
        <v>0</v>
      </c>
      <c r="J17" s="70">
        <f>IF(I17=TRUE,1,0)</f>
        <v>0</v>
      </c>
      <c r="K17" s="70"/>
      <c r="L17" s="64" t="str">
        <f t="shared" si="1"/>
        <v/>
      </c>
      <c r="M17" s="320"/>
      <c r="N17" s="320"/>
    </row>
    <row r="18" spans="1:14" ht="21" customHeight="1">
      <c r="A18" s="192"/>
      <c r="B18" s="295"/>
      <c r="C18" s="296"/>
      <c r="D18" s="348"/>
      <c r="E18" s="23"/>
      <c r="F18" s="55"/>
      <c r="G18" s="326"/>
      <c r="H18" s="332"/>
      <c r="I18" s="63"/>
      <c r="J18" s="70"/>
      <c r="K18" s="70"/>
      <c r="L18" s="64" t="str">
        <f t="shared" si="1"/>
        <v/>
      </c>
      <c r="M18" s="320"/>
      <c r="N18" s="320"/>
    </row>
    <row r="19" spans="1:14" ht="37" customHeight="1">
      <c r="A19" s="20"/>
      <c r="B19" s="292" t="s">
        <v>130</v>
      </c>
      <c r="C19" s="293"/>
      <c r="D19" s="294"/>
      <c r="E19" s="21"/>
      <c r="F19" s="53"/>
      <c r="G19" s="344" t="s">
        <v>274</v>
      </c>
      <c r="H19" s="330"/>
      <c r="I19" s="63"/>
      <c r="J19" s="70"/>
      <c r="K19" s="70"/>
      <c r="L19" s="64" t="str">
        <f t="shared" si="1"/>
        <v/>
      </c>
      <c r="M19" s="320"/>
      <c r="N19" s="320"/>
    </row>
    <row r="20" spans="1:14" ht="28.5" customHeight="1">
      <c r="A20" s="191" t="s">
        <v>39</v>
      </c>
      <c r="B20" s="333" t="s">
        <v>128</v>
      </c>
      <c r="C20" s="333"/>
      <c r="D20" s="333"/>
      <c r="E20" s="194" t="str">
        <f>IF(I20=TRUE,J20,"")</f>
        <v/>
      </c>
      <c r="F20" s="195"/>
      <c r="G20" s="345"/>
      <c r="H20" s="331"/>
      <c r="I20" s="63" t="b">
        <v>0</v>
      </c>
      <c r="J20" s="70">
        <f>IF(I20=TRUE,1,0)</f>
        <v>0</v>
      </c>
      <c r="K20" s="70"/>
      <c r="L20" s="64" t="str">
        <f t="shared" si="1"/>
        <v/>
      </c>
      <c r="M20" s="320"/>
      <c r="N20" s="320"/>
    </row>
    <row r="21" spans="1:14" ht="35.5" customHeight="1">
      <c r="A21" s="192"/>
      <c r="B21" s="295" t="s">
        <v>129</v>
      </c>
      <c r="C21" s="296"/>
      <c r="D21" s="297"/>
      <c r="E21" s="194" t="str">
        <f>IF(I21=TRUE,J21,"")</f>
        <v/>
      </c>
      <c r="F21" s="55"/>
      <c r="G21" s="345"/>
      <c r="H21" s="332"/>
      <c r="I21" s="63" t="b">
        <v>0</v>
      </c>
      <c r="J21" s="70">
        <f>IF(I21=TRUE,2,0)</f>
        <v>0</v>
      </c>
      <c r="K21" s="70"/>
      <c r="L21" s="64" t="str">
        <f>IF(I21=TRUE,IF(E21="－","",IF(E21&gt;1,A20&amp;E21&amp;"p",A21)),"")</f>
        <v/>
      </c>
      <c r="M21" s="320"/>
      <c r="N21" s="320"/>
    </row>
    <row r="22" spans="1:14" ht="21" customHeight="1">
      <c r="A22" s="20"/>
      <c r="B22" s="292" t="s">
        <v>126</v>
      </c>
      <c r="C22" s="293"/>
      <c r="D22" s="294"/>
      <c r="E22" s="21"/>
      <c r="F22" s="53"/>
      <c r="G22" s="286" t="s">
        <v>140</v>
      </c>
      <c r="H22" s="330"/>
      <c r="I22" s="63"/>
      <c r="J22" s="70"/>
      <c r="K22" s="70"/>
      <c r="L22" s="64" t="str">
        <f t="shared" si="1"/>
        <v/>
      </c>
      <c r="M22" s="320"/>
      <c r="N22" s="320"/>
    </row>
    <row r="23" spans="1:14" ht="21" customHeight="1">
      <c r="A23" s="191" t="s">
        <v>40</v>
      </c>
      <c r="B23" s="338"/>
      <c r="C23" s="339"/>
      <c r="D23" s="340"/>
      <c r="E23" s="22" t="str">
        <f>IF(I23=TRUE,J23,"")</f>
        <v/>
      </c>
      <c r="F23" s="54"/>
      <c r="G23" s="286"/>
      <c r="H23" s="331"/>
      <c r="I23" s="63" t="b">
        <v>0</v>
      </c>
      <c r="J23" s="70">
        <f>IF(I23=TRUE,1,0)</f>
        <v>0</v>
      </c>
      <c r="K23" s="70"/>
      <c r="L23" s="64" t="str">
        <f t="shared" si="1"/>
        <v/>
      </c>
      <c r="M23" s="320"/>
      <c r="N23" s="320"/>
    </row>
    <row r="24" spans="1:14" ht="21" customHeight="1">
      <c r="A24" s="192"/>
      <c r="B24" s="341"/>
      <c r="C24" s="342"/>
      <c r="D24" s="343"/>
      <c r="E24" s="23"/>
      <c r="F24" s="56"/>
      <c r="G24" s="286"/>
      <c r="H24" s="332"/>
      <c r="I24" s="63"/>
      <c r="J24" s="70"/>
      <c r="K24" s="70"/>
      <c r="L24" s="64" t="str">
        <f t="shared" si="1"/>
        <v/>
      </c>
      <c r="M24" s="320"/>
      <c r="N24" s="320"/>
    </row>
    <row r="25" spans="1:14" ht="71.5" customHeight="1">
      <c r="A25" s="20"/>
      <c r="B25" s="292" t="s">
        <v>131</v>
      </c>
      <c r="C25" s="293"/>
      <c r="D25" s="294"/>
      <c r="E25" s="21"/>
      <c r="F25" s="53"/>
      <c r="G25" s="344" t="s">
        <v>275</v>
      </c>
      <c r="H25" s="330"/>
      <c r="I25" s="63"/>
      <c r="J25" s="70"/>
      <c r="K25" s="70"/>
      <c r="L25" s="64" t="str">
        <f t="shared" ref="L25:L26" si="2">IF(I25=TRUE,IF(E25="－","",IF(E25&gt;1,A25&amp;E25&amp;"p",A25)),"")</f>
        <v/>
      </c>
      <c r="M25" s="320"/>
      <c r="N25" s="320"/>
    </row>
    <row r="26" spans="1:14" ht="28.5" customHeight="1">
      <c r="A26" s="191" t="s">
        <v>41</v>
      </c>
      <c r="B26" s="333" t="s">
        <v>128</v>
      </c>
      <c r="C26" s="333"/>
      <c r="D26" s="333"/>
      <c r="E26" s="194" t="str">
        <f>IF(I26=TRUE,J26,"")</f>
        <v/>
      </c>
      <c r="F26" s="195"/>
      <c r="G26" s="345"/>
      <c r="H26" s="331"/>
      <c r="I26" s="63" t="b">
        <v>0</v>
      </c>
      <c r="J26" s="70">
        <f>IF(I26=TRUE,1,0)</f>
        <v>0</v>
      </c>
      <c r="K26" s="70"/>
      <c r="L26" s="64" t="str">
        <f t="shared" si="2"/>
        <v/>
      </c>
      <c r="M26" s="320"/>
      <c r="N26" s="320"/>
    </row>
    <row r="27" spans="1:14" ht="21" customHeight="1">
      <c r="A27" s="192"/>
      <c r="B27" s="295" t="s">
        <v>129</v>
      </c>
      <c r="C27" s="296"/>
      <c r="D27" s="297"/>
      <c r="E27" s="194" t="str">
        <f>IF(I27=TRUE,J27,"")</f>
        <v/>
      </c>
      <c r="F27" s="55"/>
      <c r="G27" s="345"/>
      <c r="H27" s="332"/>
      <c r="I27" s="63" t="b">
        <v>0</v>
      </c>
      <c r="J27" s="70">
        <f>IF(I27=TRUE,2,0)</f>
        <v>0</v>
      </c>
      <c r="K27" s="70"/>
      <c r="L27" s="64" t="str">
        <f>IF(I27=TRUE,IF(E27="－","",IF(E27&gt;1,A26&amp;E27&amp;"p",A27)),"")</f>
        <v/>
      </c>
      <c r="M27" s="320"/>
      <c r="N27" s="320"/>
    </row>
    <row r="28" spans="1:14" ht="21" customHeight="1">
      <c r="A28" s="20"/>
      <c r="B28" s="292" t="s">
        <v>132</v>
      </c>
      <c r="C28" s="293"/>
      <c r="D28" s="294"/>
      <c r="E28" s="21"/>
      <c r="F28" s="53"/>
      <c r="G28" s="286" t="s">
        <v>141</v>
      </c>
      <c r="H28" s="330"/>
      <c r="I28" s="63"/>
      <c r="J28" s="70"/>
      <c r="K28" s="70"/>
      <c r="L28" s="64" t="str">
        <f t="shared" ref="L28:L30" si="3">IF(I28=TRUE,IF(E28="－","",IF(E28&gt;1,A28&amp;E28&amp;"p",A28)),"")</f>
        <v/>
      </c>
      <c r="M28" s="320"/>
      <c r="N28" s="320"/>
    </row>
    <row r="29" spans="1:14" ht="21" customHeight="1">
      <c r="A29" s="191" t="s">
        <v>133</v>
      </c>
      <c r="B29" s="338"/>
      <c r="C29" s="339"/>
      <c r="D29" s="340"/>
      <c r="E29" s="22" t="str">
        <f>IF(I29=TRUE,J29,"")</f>
        <v/>
      </c>
      <c r="F29" s="54"/>
      <c r="G29" s="286"/>
      <c r="H29" s="331"/>
      <c r="I29" s="63" t="b">
        <v>0</v>
      </c>
      <c r="J29" s="70">
        <f>IF(I29=TRUE,1,0)</f>
        <v>0</v>
      </c>
      <c r="K29" s="70"/>
      <c r="L29" s="64" t="str">
        <f t="shared" si="3"/>
        <v/>
      </c>
      <c r="M29" s="320"/>
      <c r="N29" s="320"/>
    </row>
    <row r="30" spans="1:14" ht="21" customHeight="1">
      <c r="A30" s="192"/>
      <c r="B30" s="341"/>
      <c r="C30" s="342"/>
      <c r="D30" s="343"/>
      <c r="E30" s="23"/>
      <c r="F30" s="56"/>
      <c r="G30" s="286"/>
      <c r="H30" s="332"/>
      <c r="I30" s="63"/>
      <c r="J30" s="70"/>
      <c r="K30" s="70"/>
      <c r="L30" s="64" t="str">
        <f t="shared" si="3"/>
        <v/>
      </c>
      <c r="M30" s="320"/>
      <c r="N30" s="320"/>
    </row>
    <row r="31" spans="1:14" ht="21" customHeight="1">
      <c r="A31" s="20"/>
      <c r="B31" s="292" t="s">
        <v>134</v>
      </c>
      <c r="C31" s="293"/>
      <c r="D31" s="294"/>
      <c r="E31" s="21"/>
      <c r="F31" s="53"/>
      <c r="G31" s="286" t="s">
        <v>142</v>
      </c>
      <c r="H31" s="330"/>
      <c r="I31" s="63"/>
      <c r="J31" s="70"/>
      <c r="K31" s="70"/>
      <c r="L31" s="64" t="str">
        <f t="shared" ref="L31:L33" si="4">IF(I31=TRUE,IF(E31="－","",IF(E31&gt;1,A31&amp;E31&amp;"p",A31)),"")</f>
        <v/>
      </c>
      <c r="M31" s="320"/>
      <c r="N31" s="320"/>
    </row>
    <row r="32" spans="1:14" ht="21" customHeight="1">
      <c r="A32" s="191" t="s">
        <v>42</v>
      </c>
      <c r="B32" s="338"/>
      <c r="C32" s="339"/>
      <c r="D32" s="340"/>
      <c r="E32" s="22" t="str">
        <f>IF(I32=TRUE,J32,"")</f>
        <v/>
      </c>
      <c r="F32" s="54"/>
      <c r="G32" s="286"/>
      <c r="H32" s="331"/>
      <c r="I32" s="63" t="b">
        <v>0</v>
      </c>
      <c r="J32" s="70">
        <f>IF(I32=TRUE,1,0)</f>
        <v>0</v>
      </c>
      <c r="K32" s="70"/>
      <c r="L32" s="64" t="str">
        <f t="shared" si="4"/>
        <v/>
      </c>
      <c r="M32" s="320"/>
      <c r="N32" s="320"/>
    </row>
    <row r="33" spans="1:14" ht="28" customHeight="1">
      <c r="A33" s="192"/>
      <c r="B33" s="341"/>
      <c r="C33" s="342"/>
      <c r="D33" s="343"/>
      <c r="E33" s="23"/>
      <c r="F33" s="56"/>
      <c r="G33" s="286"/>
      <c r="H33" s="332"/>
      <c r="I33" s="63"/>
      <c r="J33" s="70"/>
      <c r="K33" s="70"/>
      <c r="L33" s="64" t="str">
        <f t="shared" si="4"/>
        <v/>
      </c>
      <c r="M33" s="320"/>
      <c r="N33" s="320"/>
    </row>
    <row r="34" spans="1:14" ht="51.5" customHeight="1">
      <c r="A34" s="20" t="s">
        <v>256</v>
      </c>
      <c r="B34" s="276" t="s">
        <v>255</v>
      </c>
      <c r="C34" s="277"/>
      <c r="D34" s="278"/>
      <c r="E34" s="71"/>
      <c r="F34" s="54"/>
      <c r="G34" s="287" t="s">
        <v>151</v>
      </c>
      <c r="H34" s="330"/>
      <c r="I34" s="63"/>
      <c r="J34" s="70"/>
      <c r="K34" s="70"/>
      <c r="L34" s="64" t="str">
        <f t="shared" si="1"/>
        <v/>
      </c>
      <c r="M34" s="349"/>
      <c r="N34" s="350"/>
    </row>
    <row r="35" spans="1:14" ht="21" customHeight="1">
      <c r="A35" s="191"/>
      <c r="B35" s="279" t="str">
        <f>IF(I35=TRUE,"取り組み内容について簡潔にご記載ください。(80字程度)","")</f>
        <v/>
      </c>
      <c r="C35" s="280"/>
      <c r="D35" s="281"/>
      <c r="E35" s="72" t="str">
        <f>IF(I35=TRUE,J35,"")</f>
        <v/>
      </c>
      <c r="F35" s="54"/>
      <c r="G35" s="288"/>
      <c r="H35" s="331"/>
      <c r="I35" s="63" t="b">
        <v>0</v>
      </c>
      <c r="J35" s="70">
        <f>IF(I35=TRUE,1,0)</f>
        <v>0</v>
      </c>
      <c r="K35" s="70"/>
      <c r="L35" s="64" t="str">
        <f>IF(I35=TRUE,IF(E35="－","",IF(E35&gt;1,A34&amp;E35&amp;"p",A34)),"")</f>
        <v/>
      </c>
      <c r="M35" s="320"/>
      <c r="N35" s="350"/>
    </row>
    <row r="36" spans="1:14" ht="21" customHeight="1">
      <c r="A36" s="192"/>
      <c r="B36" s="282"/>
      <c r="C36" s="283"/>
      <c r="D36" s="284"/>
      <c r="E36" s="73"/>
      <c r="F36" s="54"/>
      <c r="G36" s="261"/>
      <c r="H36" s="332"/>
      <c r="I36" s="63"/>
      <c r="J36" s="70"/>
      <c r="K36" s="70"/>
      <c r="L36" s="64" t="str">
        <f t="shared" si="1"/>
        <v/>
      </c>
      <c r="M36" s="320"/>
      <c r="N36" s="350"/>
    </row>
    <row r="37" spans="1:14" ht="21" customHeight="1">
      <c r="A37" s="20"/>
      <c r="B37" s="292" t="s">
        <v>30</v>
      </c>
      <c r="C37" s="293"/>
      <c r="D37" s="294"/>
      <c r="E37" s="71"/>
      <c r="F37" s="53"/>
      <c r="G37" s="287" t="s">
        <v>151</v>
      </c>
      <c r="H37" s="330"/>
      <c r="I37" s="63"/>
      <c r="J37" s="70"/>
      <c r="K37" s="70"/>
      <c r="L37" s="64" t="str">
        <f t="shared" si="1"/>
        <v/>
      </c>
      <c r="M37" s="319"/>
      <c r="N37" s="350"/>
    </row>
    <row r="38" spans="1:14" ht="21" customHeight="1">
      <c r="A38" s="191" t="s">
        <v>165</v>
      </c>
      <c r="B38" s="279" t="str">
        <f>IF(I38=TRUE,"取り組み内容について簡潔にご記載ください。(80字程度)","")</f>
        <v/>
      </c>
      <c r="C38" s="280"/>
      <c r="D38" s="281"/>
      <c r="E38" s="72" t="str">
        <f>IF(I38=TRUE,J38,"")</f>
        <v/>
      </c>
      <c r="F38" s="54"/>
      <c r="G38" s="288"/>
      <c r="H38" s="331"/>
      <c r="I38" s="63" t="b">
        <v>0</v>
      </c>
      <c r="J38" s="70">
        <f>IF(I38=TRUE,1,0)</f>
        <v>0</v>
      </c>
      <c r="K38" s="70"/>
      <c r="L38" s="64" t="str">
        <f t="shared" si="1"/>
        <v/>
      </c>
      <c r="M38" s="320"/>
      <c r="N38" s="320"/>
    </row>
    <row r="39" spans="1:14" ht="21" customHeight="1">
      <c r="A39" s="192"/>
      <c r="B39" s="282"/>
      <c r="C39" s="283"/>
      <c r="D39" s="284"/>
      <c r="E39" s="73"/>
      <c r="F39" s="57"/>
      <c r="G39" s="261"/>
      <c r="H39" s="332"/>
      <c r="I39" s="63"/>
      <c r="J39" s="70"/>
      <c r="K39" s="70"/>
      <c r="L39" s="64" t="str">
        <f t="shared" si="1"/>
        <v/>
      </c>
      <c r="M39" s="320"/>
      <c r="N39" s="320"/>
    </row>
    <row r="40" spans="1:14" ht="21" customHeight="1">
      <c r="A40" s="20"/>
      <c r="B40" s="276" t="s">
        <v>30</v>
      </c>
      <c r="C40" s="277"/>
      <c r="D40" s="278"/>
      <c r="E40" s="71"/>
      <c r="F40" s="53"/>
      <c r="G40" s="287" t="s">
        <v>151</v>
      </c>
      <c r="H40" s="330"/>
      <c r="I40" s="63"/>
      <c r="J40" s="70"/>
      <c r="K40" s="70"/>
      <c r="L40" s="64" t="str">
        <f t="shared" si="1"/>
        <v/>
      </c>
      <c r="M40" s="320"/>
      <c r="N40" s="320"/>
    </row>
    <row r="41" spans="1:14" ht="21" customHeight="1">
      <c r="A41" s="191" t="s">
        <v>166</v>
      </c>
      <c r="B41" s="279" t="str">
        <f>IF(I41=TRUE,"取り組み内容について簡潔にご記載ください。(80字程度)","")</f>
        <v/>
      </c>
      <c r="C41" s="280"/>
      <c r="D41" s="281"/>
      <c r="E41" s="72" t="str">
        <f>IF(I41=TRUE,J41,"")</f>
        <v/>
      </c>
      <c r="F41" s="54"/>
      <c r="G41" s="288"/>
      <c r="H41" s="331"/>
      <c r="I41" s="63" t="b">
        <v>0</v>
      </c>
      <c r="J41" s="70">
        <f>IF(I41=TRUE,1,0)</f>
        <v>0</v>
      </c>
      <c r="K41" s="70"/>
      <c r="L41" s="64" t="str">
        <f t="shared" si="1"/>
        <v/>
      </c>
      <c r="M41" s="320"/>
      <c r="N41" s="320"/>
    </row>
    <row r="42" spans="1:14" ht="21" customHeight="1" thickBot="1">
      <c r="A42" s="192"/>
      <c r="B42" s="282"/>
      <c r="C42" s="283"/>
      <c r="D42" s="284"/>
      <c r="E42" s="73"/>
      <c r="F42" s="58"/>
      <c r="G42" s="261"/>
      <c r="H42" s="337"/>
      <c r="I42" s="63"/>
      <c r="J42" s="70"/>
      <c r="K42" s="70"/>
      <c r="L42" s="64" t="str">
        <f t="shared" si="1"/>
        <v/>
      </c>
      <c r="M42" s="320"/>
      <c r="N42" s="320"/>
    </row>
    <row r="43" spans="1:14" ht="13" customHeight="1">
      <c r="A43" s="327" t="s">
        <v>116</v>
      </c>
      <c r="B43" s="327"/>
      <c r="C43" s="327"/>
      <c r="D43" s="327"/>
      <c r="E43" s="327"/>
      <c r="F43" s="327"/>
      <c r="G43" s="327"/>
      <c r="H43" s="327"/>
      <c r="I43" s="76"/>
      <c r="J43" s="70"/>
      <c r="K43" s="70"/>
      <c r="L43" s="76"/>
      <c r="M43" s="75"/>
      <c r="N43" s="75"/>
    </row>
    <row r="44" spans="1:14" ht="12.5" customHeight="1">
      <c r="A44" s="328" t="s">
        <v>82</v>
      </c>
      <c r="B44" s="328"/>
      <c r="C44" s="328"/>
      <c r="D44" s="328"/>
      <c r="E44" s="328"/>
      <c r="F44" s="328"/>
      <c r="G44" s="328"/>
      <c r="H44" s="328"/>
      <c r="J44" s="70"/>
      <c r="K44" s="70"/>
      <c r="M44" s="25"/>
      <c r="N44" s="25"/>
    </row>
    <row r="45" spans="1:14" ht="26" customHeight="1">
      <c r="A45" s="327" t="s">
        <v>64</v>
      </c>
      <c r="B45" s="327"/>
      <c r="C45" s="327"/>
      <c r="D45" s="327"/>
      <c r="E45" s="327"/>
      <c r="F45" s="327"/>
      <c r="G45" s="327"/>
      <c r="H45" s="327"/>
      <c r="J45" s="70"/>
      <c r="K45" s="70"/>
      <c r="M45" s="25"/>
      <c r="N45" s="25"/>
    </row>
    <row r="46" spans="1:14" ht="12.5">
      <c r="A46" s="327"/>
      <c r="B46" s="327"/>
      <c r="C46" s="327"/>
      <c r="D46" s="327"/>
      <c r="E46" s="327"/>
      <c r="F46" s="327"/>
      <c r="G46" s="327"/>
      <c r="H46" s="327"/>
      <c r="M46" s="25"/>
      <c r="N46" s="25"/>
    </row>
    <row r="47" spans="1:14">
      <c r="A47" s="75"/>
      <c r="B47" s="75"/>
      <c r="C47" s="75"/>
      <c r="D47" s="75"/>
      <c r="E47" s="75"/>
      <c r="F47" s="75"/>
      <c r="G47" s="75"/>
      <c r="H47" s="30" t="s">
        <v>23</v>
      </c>
      <c r="M47" s="75"/>
      <c r="N47" s="75"/>
    </row>
    <row r="48" spans="1:14" ht="12.5">
      <c r="A48" s="75"/>
      <c r="B48" s="75"/>
      <c r="C48" s="75"/>
      <c r="D48" s="75"/>
      <c r="E48" s="75"/>
      <c r="F48" s="75"/>
      <c r="G48" s="75"/>
      <c r="H48" s="75"/>
      <c r="M48" s="75"/>
      <c r="N48" s="75"/>
    </row>
    <row r="49" spans="1:1">
      <c r="A49" s="77"/>
    </row>
  </sheetData>
  <sheetProtection algorithmName="SHA-512" hashValue="WhdHAV73A02xqN1g59Z6lAuY6/1RlGSAL1buSIq0oAY1mp9KZFb81ONWBTbVa8orm1HtXoxL4vnk75V9q/R+sQ==" saltValue="RTXAKPrlOdQUqrAZJNS15A==" spinCount="100000" sheet="1" objects="1" scenarios="1" selectLockedCells="1"/>
  <mergeCells count="77">
    <mergeCell ref="M40:M42"/>
    <mergeCell ref="N7:N9"/>
    <mergeCell ref="N10:N12"/>
    <mergeCell ref="N13:N15"/>
    <mergeCell ref="N16:N18"/>
    <mergeCell ref="N19:N21"/>
    <mergeCell ref="N22:N24"/>
    <mergeCell ref="N34:N36"/>
    <mergeCell ref="N37:N39"/>
    <mergeCell ref="N40:N42"/>
    <mergeCell ref="M16:M18"/>
    <mergeCell ref="M19:M21"/>
    <mergeCell ref="M22:M24"/>
    <mergeCell ref="M34:M36"/>
    <mergeCell ref="M37:M39"/>
    <mergeCell ref="M4:M6"/>
    <mergeCell ref="N4:N6"/>
    <mergeCell ref="M7:M9"/>
    <mergeCell ref="M10:M12"/>
    <mergeCell ref="M13:M15"/>
    <mergeCell ref="A44:H44"/>
    <mergeCell ref="A45:H45"/>
    <mergeCell ref="A46:H46"/>
    <mergeCell ref="B13:D15"/>
    <mergeCell ref="B3:D3"/>
    <mergeCell ref="B7:D9"/>
    <mergeCell ref="B34:D34"/>
    <mergeCell ref="B35:D36"/>
    <mergeCell ref="B38:D39"/>
    <mergeCell ref="B41:D42"/>
    <mergeCell ref="B4:D6"/>
    <mergeCell ref="B16:D18"/>
    <mergeCell ref="B10:D12"/>
    <mergeCell ref="G4:G6"/>
    <mergeCell ref="G7:G9"/>
    <mergeCell ref="G10:G12"/>
    <mergeCell ref="G22:G24"/>
    <mergeCell ref="G34:G36"/>
    <mergeCell ref="B37:D37"/>
    <mergeCell ref="B22:D24"/>
    <mergeCell ref="G19:G21"/>
    <mergeCell ref="B19:D19"/>
    <mergeCell ref="B20:D20"/>
    <mergeCell ref="B21:D21"/>
    <mergeCell ref="B28:D30"/>
    <mergeCell ref="G28:G30"/>
    <mergeCell ref="B31:D33"/>
    <mergeCell ref="G31:G33"/>
    <mergeCell ref="B25:D25"/>
    <mergeCell ref="G25:G27"/>
    <mergeCell ref="B40:D40"/>
    <mergeCell ref="A43:H43"/>
    <mergeCell ref="G37:G39"/>
    <mergeCell ref="G40:G42"/>
    <mergeCell ref="H4:H6"/>
    <mergeCell ref="H7:H9"/>
    <mergeCell ref="H10:H12"/>
    <mergeCell ref="H13:H15"/>
    <mergeCell ref="H16:H18"/>
    <mergeCell ref="H19:H21"/>
    <mergeCell ref="H22:H24"/>
    <mergeCell ref="H34:H36"/>
    <mergeCell ref="H37:H39"/>
    <mergeCell ref="H40:H42"/>
    <mergeCell ref="G13:G15"/>
    <mergeCell ref="G16:G18"/>
    <mergeCell ref="H25:H27"/>
    <mergeCell ref="M25:M27"/>
    <mergeCell ref="N25:N27"/>
    <mergeCell ref="B26:D26"/>
    <mergeCell ref="B27:D27"/>
    <mergeCell ref="H31:H33"/>
    <mergeCell ref="M31:M33"/>
    <mergeCell ref="N31:N33"/>
    <mergeCell ref="H28:H30"/>
    <mergeCell ref="M28:M30"/>
    <mergeCell ref="N28:N30"/>
  </mergeCells>
  <phoneticPr fontId="1"/>
  <conditionalFormatting sqref="B35:D36">
    <cfRule type="containsText" dxfId="26" priority="3" operator="containsText" text="80字">
      <formula>NOT(ISERROR(SEARCH("80字",B35)))</formula>
    </cfRule>
  </conditionalFormatting>
  <conditionalFormatting sqref="B38:D39">
    <cfRule type="containsText" dxfId="25" priority="2" operator="containsText" text="80字">
      <formula>NOT(ISERROR(SEARCH("80字",B38)))</formula>
    </cfRule>
  </conditionalFormatting>
  <conditionalFormatting sqref="B41:D42">
    <cfRule type="containsText" dxfId="24" priority="1" operator="containsText" text="80字">
      <formula>NOT(ISERROR(SEARCH("80字",B41)))</formula>
    </cfRule>
  </conditionalFormatting>
  <conditionalFormatting sqref="E4">
    <cfRule type="containsText" dxfId="23" priority="6" operator="containsText" text="必須">
      <formula>NOT(ISERROR(SEARCH("必須",E4)))</formula>
    </cfRule>
  </conditionalFormatting>
  <hyperlinks>
    <hyperlink ref="H47" location="'4-2コミュニケーション'!A1" display="↑上へ" xr:uid="{00000000-0004-0000-0200-000000000000}"/>
  </hyperlinks>
  <pageMargins left="0.51181102362204722" right="0.51181102362204722" top="0.74803149606299213" bottom="0.35433070866141736" header="0.31496062992125984" footer="0.31496062992125984"/>
  <pageSetup paperSize="9" scale="71" orientation="portrait" r:id="rId1"/>
  <headerFooter>
    <oddHeader>&amp;L付属証明書　3ページ&amp;R503V2</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67585" r:id="rId4" name="Check Box 1">
              <controlPr defaultSize="0" autoFill="0" autoLine="0" autoPict="0" altText="はい">
                <anchor moveWithCells="1" sizeWithCells="1">
                  <from>
                    <xdr:col>4</xdr:col>
                    <xdr:colOff>869950</xdr:colOff>
                    <xdr:row>4</xdr:row>
                    <xdr:rowOff>6350</xdr:rowOff>
                  </from>
                  <to>
                    <xdr:col>5</xdr:col>
                    <xdr:colOff>711200</xdr:colOff>
                    <xdr:row>5</xdr:row>
                    <xdr:rowOff>0</xdr:rowOff>
                  </to>
                </anchor>
              </controlPr>
            </control>
          </mc:Choice>
        </mc:AlternateContent>
        <mc:AlternateContent xmlns:mc="http://schemas.openxmlformats.org/markup-compatibility/2006">
          <mc:Choice Requires="x14">
            <control shapeId="67598" r:id="rId5" name="Check Box 14">
              <controlPr defaultSize="0" autoFill="0" autoLine="0" autoPict="0" altText="はい">
                <anchor moveWithCells="1" sizeWithCells="1">
                  <from>
                    <xdr:col>4</xdr:col>
                    <xdr:colOff>869950</xdr:colOff>
                    <xdr:row>22</xdr:row>
                    <xdr:rowOff>0</xdr:rowOff>
                  </from>
                  <to>
                    <xdr:col>5</xdr:col>
                    <xdr:colOff>711200</xdr:colOff>
                    <xdr:row>23</xdr:row>
                    <xdr:rowOff>6350</xdr:rowOff>
                  </to>
                </anchor>
              </controlPr>
            </control>
          </mc:Choice>
        </mc:AlternateContent>
        <mc:AlternateContent xmlns:mc="http://schemas.openxmlformats.org/markup-compatibility/2006">
          <mc:Choice Requires="x14">
            <control shapeId="67613" r:id="rId6" name="Check Box 29">
              <controlPr defaultSize="0" autoFill="0" autoLine="0" autoPict="0" altText="はい">
                <anchor moveWithCells="1" sizeWithCells="1">
                  <from>
                    <xdr:col>4</xdr:col>
                    <xdr:colOff>869950</xdr:colOff>
                    <xdr:row>16</xdr:row>
                    <xdr:rowOff>19050</xdr:rowOff>
                  </from>
                  <to>
                    <xdr:col>5</xdr:col>
                    <xdr:colOff>711200</xdr:colOff>
                    <xdr:row>17</xdr:row>
                    <xdr:rowOff>19050</xdr:rowOff>
                  </to>
                </anchor>
              </controlPr>
            </control>
          </mc:Choice>
        </mc:AlternateContent>
        <mc:AlternateContent xmlns:mc="http://schemas.openxmlformats.org/markup-compatibility/2006">
          <mc:Choice Requires="x14">
            <control shapeId="67614" r:id="rId7" name="Check Box 30">
              <controlPr defaultSize="0" autoFill="0" autoLine="0" autoPict="0" altText="はい">
                <anchor moveWithCells="1" sizeWithCells="1">
                  <from>
                    <xdr:col>4</xdr:col>
                    <xdr:colOff>869950</xdr:colOff>
                    <xdr:row>10</xdr:row>
                    <xdr:rowOff>12700</xdr:rowOff>
                  </from>
                  <to>
                    <xdr:col>5</xdr:col>
                    <xdr:colOff>711200</xdr:colOff>
                    <xdr:row>11</xdr:row>
                    <xdr:rowOff>12700</xdr:rowOff>
                  </to>
                </anchor>
              </controlPr>
            </control>
          </mc:Choice>
        </mc:AlternateContent>
        <mc:AlternateContent xmlns:mc="http://schemas.openxmlformats.org/markup-compatibility/2006">
          <mc:Choice Requires="x14">
            <control shapeId="67615" r:id="rId8" name="Check Box 31">
              <controlPr defaultSize="0" autoFill="0" autoLine="0" autoPict="0" altText="はい">
                <anchor moveWithCells="1" sizeWithCells="1">
                  <from>
                    <xdr:col>4</xdr:col>
                    <xdr:colOff>869950</xdr:colOff>
                    <xdr:row>18</xdr:row>
                    <xdr:rowOff>431800</xdr:rowOff>
                  </from>
                  <to>
                    <xdr:col>5</xdr:col>
                    <xdr:colOff>723900</xdr:colOff>
                    <xdr:row>20</xdr:row>
                    <xdr:rowOff>63500</xdr:rowOff>
                  </to>
                </anchor>
              </controlPr>
            </control>
          </mc:Choice>
        </mc:AlternateContent>
        <mc:AlternateContent xmlns:mc="http://schemas.openxmlformats.org/markup-compatibility/2006">
          <mc:Choice Requires="x14">
            <control shapeId="67616" r:id="rId9" name="Check Box 32">
              <controlPr defaultSize="0" autoFill="0" autoLine="0" autoPict="0" altText="はい">
                <anchor moveWithCells="1" sizeWithCells="1">
                  <from>
                    <xdr:col>4</xdr:col>
                    <xdr:colOff>869950</xdr:colOff>
                    <xdr:row>7</xdr:row>
                    <xdr:rowOff>6350</xdr:rowOff>
                  </from>
                  <to>
                    <xdr:col>5</xdr:col>
                    <xdr:colOff>711200</xdr:colOff>
                    <xdr:row>7</xdr:row>
                    <xdr:rowOff>266700</xdr:rowOff>
                  </to>
                </anchor>
              </controlPr>
            </control>
          </mc:Choice>
        </mc:AlternateContent>
        <mc:AlternateContent xmlns:mc="http://schemas.openxmlformats.org/markup-compatibility/2006">
          <mc:Choice Requires="x14">
            <control shapeId="67618" r:id="rId10" name="Check Box 34">
              <controlPr defaultSize="0" autoFill="0" autoLine="0" autoPict="0" altText="はい">
                <anchor moveWithCells="1" sizeWithCells="1">
                  <from>
                    <xdr:col>4</xdr:col>
                    <xdr:colOff>869950</xdr:colOff>
                    <xdr:row>7</xdr:row>
                    <xdr:rowOff>6350</xdr:rowOff>
                  </from>
                  <to>
                    <xdr:col>5</xdr:col>
                    <xdr:colOff>711200</xdr:colOff>
                    <xdr:row>8</xdr:row>
                    <xdr:rowOff>6350</xdr:rowOff>
                  </to>
                </anchor>
              </controlPr>
            </control>
          </mc:Choice>
        </mc:AlternateContent>
        <mc:AlternateContent xmlns:mc="http://schemas.openxmlformats.org/markup-compatibility/2006">
          <mc:Choice Requires="x14">
            <control shapeId="67622" r:id="rId11" name="Check Box 38">
              <controlPr defaultSize="0" autoFill="0" autoLine="0" autoPict="0" altText="はい">
                <anchor moveWithCells="1" sizeWithCells="1">
                  <from>
                    <xdr:col>4</xdr:col>
                    <xdr:colOff>869950</xdr:colOff>
                    <xdr:row>13</xdr:row>
                    <xdr:rowOff>12700</xdr:rowOff>
                  </from>
                  <to>
                    <xdr:col>5</xdr:col>
                    <xdr:colOff>711200</xdr:colOff>
                    <xdr:row>14</xdr:row>
                    <xdr:rowOff>19050</xdr:rowOff>
                  </to>
                </anchor>
              </controlPr>
            </control>
          </mc:Choice>
        </mc:AlternateContent>
        <mc:AlternateContent xmlns:mc="http://schemas.openxmlformats.org/markup-compatibility/2006">
          <mc:Choice Requires="x14">
            <control shapeId="67623" r:id="rId12" name="Check Box 39">
              <controlPr defaultSize="0" autoFill="0" autoLine="0" autoPict="0" altText="はい">
                <anchor moveWithCells="1" sizeWithCells="1">
                  <from>
                    <xdr:col>4</xdr:col>
                    <xdr:colOff>869950</xdr:colOff>
                    <xdr:row>33</xdr:row>
                    <xdr:rowOff>266700</xdr:rowOff>
                  </from>
                  <to>
                    <xdr:col>5</xdr:col>
                    <xdr:colOff>711200</xdr:colOff>
                    <xdr:row>34</xdr:row>
                    <xdr:rowOff>247650</xdr:rowOff>
                  </to>
                </anchor>
              </controlPr>
            </control>
          </mc:Choice>
        </mc:AlternateContent>
        <mc:AlternateContent xmlns:mc="http://schemas.openxmlformats.org/markup-compatibility/2006">
          <mc:Choice Requires="x14">
            <control shapeId="67624" r:id="rId13" name="Check Box 40">
              <controlPr defaultSize="0" autoFill="0" autoLine="0" autoPict="0" altText="はい">
                <anchor moveWithCells="1" sizeWithCells="1">
                  <from>
                    <xdr:col>4</xdr:col>
                    <xdr:colOff>869950</xdr:colOff>
                    <xdr:row>36</xdr:row>
                    <xdr:rowOff>260350</xdr:rowOff>
                  </from>
                  <to>
                    <xdr:col>5</xdr:col>
                    <xdr:colOff>711200</xdr:colOff>
                    <xdr:row>37</xdr:row>
                    <xdr:rowOff>260350</xdr:rowOff>
                  </to>
                </anchor>
              </controlPr>
            </control>
          </mc:Choice>
        </mc:AlternateContent>
        <mc:AlternateContent xmlns:mc="http://schemas.openxmlformats.org/markup-compatibility/2006">
          <mc:Choice Requires="x14">
            <control shapeId="67625" r:id="rId14" name="Check Box 41">
              <controlPr defaultSize="0" autoFill="0" autoLine="0" autoPict="0" altText="はい">
                <anchor moveWithCells="1" sizeWithCells="1">
                  <from>
                    <xdr:col>4</xdr:col>
                    <xdr:colOff>869950</xdr:colOff>
                    <xdr:row>39</xdr:row>
                    <xdr:rowOff>266700</xdr:rowOff>
                  </from>
                  <to>
                    <xdr:col>5</xdr:col>
                    <xdr:colOff>711200</xdr:colOff>
                    <xdr:row>41</xdr:row>
                    <xdr:rowOff>0</xdr:rowOff>
                  </to>
                </anchor>
              </controlPr>
            </control>
          </mc:Choice>
        </mc:AlternateContent>
        <mc:AlternateContent xmlns:mc="http://schemas.openxmlformats.org/markup-compatibility/2006">
          <mc:Choice Requires="x14">
            <control shapeId="67626" r:id="rId15" name="Check Box 42">
              <controlPr defaultSize="0" autoFill="0" autoLine="0" autoPict="0" altText="はい">
                <anchor moveWithCells="1" sizeWithCells="1">
                  <from>
                    <xdr:col>5</xdr:col>
                    <xdr:colOff>6350</xdr:colOff>
                    <xdr:row>19</xdr:row>
                    <xdr:rowOff>266700</xdr:rowOff>
                  </from>
                  <to>
                    <xdr:col>5</xdr:col>
                    <xdr:colOff>736600</xdr:colOff>
                    <xdr:row>21</xdr:row>
                    <xdr:rowOff>101600</xdr:rowOff>
                  </to>
                </anchor>
              </controlPr>
            </control>
          </mc:Choice>
        </mc:AlternateContent>
        <mc:AlternateContent xmlns:mc="http://schemas.openxmlformats.org/markup-compatibility/2006">
          <mc:Choice Requires="x14">
            <control shapeId="67627" r:id="rId16" name="Check Box 43">
              <controlPr defaultSize="0" autoFill="0" autoLine="0" autoPict="0" altText="はい">
                <anchor moveWithCells="1" sizeWithCells="1">
                  <from>
                    <xdr:col>4</xdr:col>
                    <xdr:colOff>869950</xdr:colOff>
                    <xdr:row>27</xdr:row>
                    <xdr:rowOff>266700</xdr:rowOff>
                  </from>
                  <to>
                    <xdr:col>5</xdr:col>
                    <xdr:colOff>711200</xdr:colOff>
                    <xdr:row>29</xdr:row>
                    <xdr:rowOff>0</xdr:rowOff>
                  </to>
                </anchor>
              </controlPr>
            </control>
          </mc:Choice>
        </mc:AlternateContent>
        <mc:AlternateContent xmlns:mc="http://schemas.openxmlformats.org/markup-compatibility/2006">
          <mc:Choice Requires="x14">
            <control shapeId="67628" r:id="rId17" name="Check Box 44">
              <controlPr defaultSize="0" autoFill="0" autoLine="0" autoPict="0" altText="はい">
                <anchor moveWithCells="1" sizeWithCells="1">
                  <from>
                    <xdr:col>4</xdr:col>
                    <xdr:colOff>869950</xdr:colOff>
                    <xdr:row>24</xdr:row>
                    <xdr:rowOff>590550</xdr:rowOff>
                  </from>
                  <to>
                    <xdr:col>5</xdr:col>
                    <xdr:colOff>723900</xdr:colOff>
                    <xdr:row>26</xdr:row>
                    <xdr:rowOff>228600</xdr:rowOff>
                  </to>
                </anchor>
              </controlPr>
            </control>
          </mc:Choice>
        </mc:AlternateContent>
        <mc:AlternateContent xmlns:mc="http://schemas.openxmlformats.org/markup-compatibility/2006">
          <mc:Choice Requires="x14">
            <control shapeId="67629" r:id="rId18" name="Check Box 45">
              <controlPr defaultSize="0" autoFill="0" autoLine="0" autoPict="0" altText="はい">
                <anchor moveWithCells="1" sizeWithCells="1">
                  <from>
                    <xdr:col>5</xdr:col>
                    <xdr:colOff>6350</xdr:colOff>
                    <xdr:row>25</xdr:row>
                    <xdr:rowOff>254000</xdr:rowOff>
                  </from>
                  <to>
                    <xdr:col>5</xdr:col>
                    <xdr:colOff>736600</xdr:colOff>
                    <xdr:row>27</xdr:row>
                    <xdr:rowOff>95250</xdr:rowOff>
                  </to>
                </anchor>
              </controlPr>
            </control>
          </mc:Choice>
        </mc:AlternateContent>
        <mc:AlternateContent xmlns:mc="http://schemas.openxmlformats.org/markup-compatibility/2006">
          <mc:Choice Requires="x14">
            <control shapeId="67630" r:id="rId19" name="Check Box 46">
              <controlPr defaultSize="0" autoFill="0" autoLine="0" autoPict="0" altText="はい">
                <anchor moveWithCells="1" sizeWithCells="1">
                  <from>
                    <xdr:col>4</xdr:col>
                    <xdr:colOff>869950</xdr:colOff>
                    <xdr:row>31</xdr:row>
                    <xdr:rowOff>6350</xdr:rowOff>
                  </from>
                  <to>
                    <xdr:col>5</xdr:col>
                    <xdr:colOff>711200</xdr:colOff>
                    <xdr:row>32</xdr:row>
                    <xdr:rowOff>6350</xdr:rowOff>
                  </to>
                </anchor>
              </controlPr>
            </control>
          </mc:Choice>
        </mc:AlternateContent>
        <mc:AlternateContent xmlns:mc="http://schemas.openxmlformats.org/markup-compatibility/2006">
          <mc:Choice Requires="x14">
            <control shapeId="67635" r:id="rId20" name="Check Box 51">
              <controlPr defaultSize="0" autoFill="0" autoLine="0" autoPict="0" altText="はい">
                <anchor moveWithCells="1" sizeWithCells="1">
                  <from>
                    <xdr:col>4</xdr:col>
                    <xdr:colOff>869950</xdr:colOff>
                    <xdr:row>4</xdr:row>
                    <xdr:rowOff>0</xdr:rowOff>
                  </from>
                  <to>
                    <xdr:col>5</xdr:col>
                    <xdr:colOff>711200</xdr:colOff>
                    <xdr:row>4</xdr:row>
                    <xdr:rowOff>260350</xdr:rowOff>
                  </to>
                </anchor>
              </controlPr>
            </control>
          </mc:Choice>
        </mc:AlternateContent>
        <mc:AlternateContent xmlns:mc="http://schemas.openxmlformats.org/markup-compatibility/2006">
          <mc:Choice Requires="x14">
            <control shapeId="67636" r:id="rId21" name="Check Box 52">
              <controlPr defaultSize="0" autoFill="0" autoLine="0" autoPict="0" altText="はい">
                <anchor moveWithCells="1" sizeWithCells="1">
                  <from>
                    <xdr:col>4</xdr:col>
                    <xdr:colOff>869950</xdr:colOff>
                    <xdr:row>4</xdr:row>
                    <xdr:rowOff>0</xdr:rowOff>
                  </from>
                  <to>
                    <xdr:col>5</xdr:col>
                    <xdr:colOff>711200</xdr:colOff>
                    <xdr:row>5</xdr:row>
                    <xdr:rowOff>0</xdr:rowOff>
                  </to>
                </anchor>
              </controlPr>
            </control>
          </mc:Choice>
        </mc:AlternateContent>
        <mc:AlternateContent xmlns:mc="http://schemas.openxmlformats.org/markup-compatibility/2006">
          <mc:Choice Requires="x14">
            <control shapeId="67637" r:id="rId22" name="Check Box 53">
              <controlPr defaultSize="0" autoFill="0" autoLine="0" autoPict="0" altText="はい">
                <anchor moveWithCells="1" sizeWithCells="1">
                  <from>
                    <xdr:col>4</xdr:col>
                    <xdr:colOff>869950</xdr:colOff>
                    <xdr:row>4</xdr:row>
                    <xdr:rowOff>0</xdr:rowOff>
                  </from>
                  <to>
                    <xdr:col>5</xdr:col>
                    <xdr:colOff>711200</xdr:colOff>
                    <xdr:row>4</xdr:row>
                    <xdr:rowOff>260350</xdr:rowOff>
                  </to>
                </anchor>
              </controlPr>
            </control>
          </mc:Choice>
        </mc:AlternateContent>
        <mc:AlternateContent xmlns:mc="http://schemas.openxmlformats.org/markup-compatibility/2006">
          <mc:Choice Requires="x14">
            <control shapeId="67638" r:id="rId23" name="Check Box 54">
              <controlPr defaultSize="0" autoFill="0" autoLine="0" autoPict="0" altText="はい">
                <anchor moveWithCells="1" sizeWithCells="1">
                  <from>
                    <xdr:col>4</xdr:col>
                    <xdr:colOff>869950</xdr:colOff>
                    <xdr:row>4</xdr:row>
                    <xdr:rowOff>0</xdr:rowOff>
                  </from>
                  <to>
                    <xdr:col>5</xdr:col>
                    <xdr:colOff>711200</xdr:colOff>
                    <xdr:row>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39"/>
  <sheetViews>
    <sheetView view="pageBreakPreview" zoomScaleNormal="100" zoomScaleSheetLayoutView="100" workbookViewId="0"/>
  </sheetViews>
  <sheetFormatPr defaultColWidth="9" defaultRowHeight="13"/>
  <cols>
    <col min="1" max="1" width="5.6328125" style="25" customWidth="1"/>
    <col min="2" max="3" width="15.6328125" style="2" customWidth="1"/>
    <col min="4" max="4" width="15.6328125" style="3" customWidth="1"/>
    <col min="5" max="5" width="12.54296875" style="3" bestFit="1" customWidth="1"/>
    <col min="6" max="8" width="10.6328125" style="2" customWidth="1"/>
    <col min="9" max="9" width="10.7265625" style="32" hidden="1" customWidth="1"/>
    <col min="10" max="10" width="9" style="35" hidden="1" customWidth="1"/>
    <col min="11" max="12" width="9" style="25" hidden="1" customWidth="1"/>
    <col min="13" max="14" width="40.6328125" style="2" hidden="1" customWidth="1"/>
    <col min="15" max="15" width="9" style="65"/>
    <col min="16" max="16384" width="9" style="2"/>
  </cols>
  <sheetData>
    <row r="1" spans="1:14" ht="21" customHeight="1">
      <c r="A1" s="188" t="s">
        <v>156</v>
      </c>
      <c r="D1" s="13"/>
      <c r="E1" s="14"/>
      <c r="F1" s="10"/>
      <c r="G1" s="10"/>
      <c r="I1" s="34"/>
      <c r="M1" s="10"/>
      <c r="N1" s="10"/>
    </row>
    <row r="2" spans="1:14" ht="21" customHeight="1">
      <c r="D2" s="15"/>
      <c r="E2" s="28">
        <f>SUM(E4:E34)</f>
        <v>0</v>
      </c>
      <c r="F2" s="16" t="s">
        <v>12</v>
      </c>
      <c r="G2" s="10"/>
      <c r="I2" s="34"/>
      <c r="J2" s="160"/>
      <c r="M2" s="66"/>
      <c r="N2" s="66"/>
    </row>
    <row r="3" spans="1:14" ht="21" customHeight="1" thickBot="1">
      <c r="A3" s="189" t="s">
        <v>117</v>
      </c>
      <c r="B3" s="289" t="s">
        <v>22</v>
      </c>
      <c r="C3" s="290"/>
      <c r="D3" s="291"/>
      <c r="E3" s="18" t="s">
        <v>11</v>
      </c>
      <c r="F3" s="19" t="s">
        <v>31</v>
      </c>
      <c r="G3" s="46" t="s">
        <v>180</v>
      </c>
      <c r="H3" s="47" t="s">
        <v>181</v>
      </c>
      <c r="I3" s="36" t="s">
        <v>10</v>
      </c>
      <c r="J3" s="37" t="s">
        <v>11</v>
      </c>
      <c r="L3" s="25" t="str">
        <f>_xlfn.CONCAT(L11:L34)</f>
        <v/>
      </c>
      <c r="M3" s="33" t="s">
        <v>75</v>
      </c>
      <c r="N3" s="33" t="s">
        <v>76</v>
      </c>
    </row>
    <row r="4" spans="1:14" ht="21" customHeight="1">
      <c r="A4" s="190"/>
      <c r="B4" s="301" t="s">
        <v>154</v>
      </c>
      <c r="C4" s="302"/>
      <c r="D4" s="303"/>
      <c r="E4" s="298" t="str">
        <f>IF(I5=TRUE,"適合","必須")</f>
        <v>必須</v>
      </c>
      <c r="F4" s="48"/>
      <c r="G4" s="357" t="s">
        <v>175</v>
      </c>
      <c r="H4" s="334"/>
      <c r="I4" s="38"/>
      <c r="J4" s="160"/>
      <c r="M4" s="319"/>
      <c r="N4" s="350"/>
    </row>
    <row r="5" spans="1:14" ht="21" customHeight="1">
      <c r="A5" s="191" t="s">
        <v>155</v>
      </c>
      <c r="B5" s="304"/>
      <c r="C5" s="305"/>
      <c r="D5" s="306"/>
      <c r="E5" s="299"/>
      <c r="F5" s="49"/>
      <c r="G5" s="371"/>
      <c r="H5" s="331"/>
      <c r="I5" s="38" t="b">
        <v>0</v>
      </c>
      <c r="J5" s="142"/>
      <c r="K5" s="142"/>
      <c r="M5" s="320"/>
      <c r="N5" s="320"/>
    </row>
    <row r="6" spans="1:14" ht="12" customHeight="1">
      <c r="A6" s="191"/>
      <c r="B6" s="307"/>
      <c r="C6" s="308"/>
      <c r="D6" s="309"/>
      <c r="E6" s="300"/>
      <c r="F6" s="50"/>
      <c r="G6" s="371"/>
      <c r="H6" s="332"/>
      <c r="I6" s="38"/>
      <c r="J6" s="142"/>
      <c r="K6" s="142"/>
      <c r="M6" s="320"/>
      <c r="N6" s="320"/>
    </row>
    <row r="7" spans="1:14" ht="21" customHeight="1">
      <c r="A7" s="190"/>
      <c r="B7" s="359" t="s">
        <v>286</v>
      </c>
      <c r="C7" s="360"/>
      <c r="D7" s="365"/>
      <c r="E7" s="298" t="str">
        <f>IF(I8=TRUE,"適合","必須")</f>
        <v>必須</v>
      </c>
      <c r="F7" s="53"/>
      <c r="G7" s="357" t="s">
        <v>176</v>
      </c>
      <c r="H7" s="330"/>
      <c r="I7" s="38"/>
      <c r="J7" s="142"/>
      <c r="M7" s="319"/>
      <c r="N7" s="320"/>
    </row>
    <row r="8" spans="1:14" ht="21" customHeight="1">
      <c r="A8" s="191" t="s">
        <v>45</v>
      </c>
      <c r="B8" s="366"/>
      <c r="C8" s="367"/>
      <c r="D8" s="368"/>
      <c r="E8" s="299"/>
      <c r="F8" s="54"/>
      <c r="G8" s="358"/>
      <c r="H8" s="331"/>
      <c r="I8" s="38" t="b">
        <v>0</v>
      </c>
      <c r="J8" s="142"/>
      <c r="M8" s="320"/>
      <c r="N8" s="320"/>
    </row>
    <row r="9" spans="1:14" ht="14" customHeight="1">
      <c r="A9" s="191"/>
      <c r="B9" s="362"/>
      <c r="C9" s="363"/>
      <c r="D9" s="370"/>
      <c r="E9" s="300"/>
      <c r="F9" s="55"/>
      <c r="G9" s="358"/>
      <c r="H9" s="332"/>
      <c r="I9" s="38"/>
      <c r="J9" s="142"/>
      <c r="L9" s="25" t="str">
        <f>IF(I9=TRUE,IF(E9="－","",IF(E9&gt;1,A9&amp;E9&amp;"p",A9)),"")</f>
        <v/>
      </c>
      <c r="M9" s="320"/>
      <c r="N9" s="320"/>
    </row>
    <row r="10" spans="1:14" ht="21" customHeight="1">
      <c r="A10" s="190" t="s">
        <v>162</v>
      </c>
      <c r="B10" s="359" t="s">
        <v>157</v>
      </c>
      <c r="C10" s="360"/>
      <c r="D10" s="365"/>
      <c r="E10" s="298" t="str">
        <f>IF(I11=TRUE,J11,"")</f>
        <v/>
      </c>
      <c r="F10" s="53"/>
      <c r="G10" s="357" t="s">
        <v>177</v>
      </c>
      <c r="H10" s="330"/>
      <c r="I10" s="38"/>
      <c r="J10" s="142"/>
      <c r="L10" s="25" t="str">
        <f t="shared" ref="L10" si="0">IF(I10=TRUE,IF(E10="－","",IF(E10&gt;1,A10&amp;E10&amp;"p",A10)),"")</f>
        <v/>
      </c>
      <c r="M10" s="319"/>
      <c r="N10" s="320"/>
    </row>
    <row r="11" spans="1:14" ht="49" customHeight="1">
      <c r="A11" s="192"/>
      <c r="B11" s="366"/>
      <c r="C11" s="367"/>
      <c r="D11" s="368"/>
      <c r="E11" s="300"/>
      <c r="F11" s="54"/>
      <c r="G11" s="358"/>
      <c r="H11" s="332"/>
      <c r="I11" s="38" t="b">
        <v>0</v>
      </c>
      <c r="J11" s="142">
        <f>IF(I11=TRUE,1,0)</f>
        <v>0</v>
      </c>
      <c r="L11" s="25" t="str">
        <f>IF(I11=TRUE,IF(E11="－","",IF(E11&gt;1,A10&amp;E11&amp;"p",A10)),"")</f>
        <v/>
      </c>
      <c r="M11" s="320"/>
      <c r="N11" s="320"/>
    </row>
    <row r="12" spans="1:14" ht="21" customHeight="1">
      <c r="A12" s="190" t="s">
        <v>46</v>
      </c>
      <c r="B12" s="359" t="s">
        <v>158</v>
      </c>
      <c r="C12" s="360"/>
      <c r="D12" s="365"/>
      <c r="E12" s="298" t="str">
        <f t="shared" ref="E12" si="1">IF(I13=TRUE,J13,"")</f>
        <v/>
      </c>
      <c r="F12" s="53"/>
      <c r="G12" s="357" t="s">
        <v>178</v>
      </c>
      <c r="H12" s="330"/>
      <c r="I12" s="38"/>
      <c r="J12" s="142"/>
      <c r="L12" s="25" t="str">
        <f t="shared" ref="L12:L25" si="2">IF(I12=TRUE,IF(E12="－","",IF(E12&gt;1,A11&amp;E12&amp;"p",A11)),"")</f>
        <v/>
      </c>
      <c r="M12" s="320"/>
      <c r="N12" s="320"/>
    </row>
    <row r="13" spans="1:14" ht="21" customHeight="1">
      <c r="A13" s="191"/>
      <c r="B13" s="366"/>
      <c r="C13" s="367"/>
      <c r="D13" s="368"/>
      <c r="E13" s="300"/>
      <c r="F13" s="55" t="s">
        <v>29</v>
      </c>
      <c r="G13" s="358"/>
      <c r="H13" s="332"/>
      <c r="I13" s="38" t="b">
        <v>0</v>
      </c>
      <c r="J13" s="142">
        <f>IF(I13=TRUE,1,0)</f>
        <v>0</v>
      </c>
      <c r="L13" s="25" t="str">
        <f>IF(I13=TRUE,IF(E13="－","",IF(E13&gt;1,A12&amp;E13&amp;"p",A12)),"")</f>
        <v/>
      </c>
      <c r="M13" s="320"/>
      <c r="N13" s="320"/>
    </row>
    <row r="14" spans="1:14" ht="21" customHeight="1">
      <c r="A14" s="190" t="s">
        <v>47</v>
      </c>
      <c r="B14" s="359" t="s">
        <v>159</v>
      </c>
      <c r="C14" s="360"/>
      <c r="D14" s="361"/>
      <c r="E14" s="201"/>
      <c r="F14" s="53"/>
      <c r="G14" s="357" t="s">
        <v>179</v>
      </c>
      <c r="H14" s="330"/>
      <c r="I14" s="38"/>
      <c r="J14" s="142"/>
      <c r="L14" s="25" t="str">
        <f t="shared" si="2"/>
        <v/>
      </c>
      <c r="M14" s="319"/>
      <c r="N14" s="320"/>
    </row>
    <row r="15" spans="1:14" ht="30" customHeight="1">
      <c r="A15" s="191"/>
      <c r="B15" s="366"/>
      <c r="C15" s="367"/>
      <c r="D15" s="369"/>
      <c r="E15" s="205" t="str">
        <f>IF(I15=TRUE,J15,"")</f>
        <v/>
      </c>
      <c r="F15" s="54"/>
      <c r="G15" s="358"/>
      <c r="H15" s="332"/>
      <c r="I15" s="38" t="b">
        <v>0</v>
      </c>
      <c r="J15" s="142">
        <f>IF(I15=TRUE,2,0)</f>
        <v>0</v>
      </c>
      <c r="L15" s="25" t="str">
        <f>IF(I15=TRUE,IF(E15="－","",IF(E15&gt;1,A14&amp;E15&amp;"p",A14)),"")</f>
        <v/>
      </c>
      <c r="M15" s="320"/>
      <c r="N15" s="320"/>
    </row>
    <row r="16" spans="1:14" ht="21" customHeight="1">
      <c r="A16" s="190" t="s">
        <v>48</v>
      </c>
      <c r="B16" s="351" t="s">
        <v>160</v>
      </c>
      <c r="C16" s="352"/>
      <c r="D16" s="353"/>
      <c r="E16" s="298" t="str">
        <f t="shared" ref="E16" si="3">IF(I17=TRUE,J17,"")</f>
        <v/>
      </c>
      <c r="F16" s="53"/>
      <c r="G16" s="357" t="s">
        <v>189</v>
      </c>
      <c r="H16" s="330"/>
      <c r="I16" s="38"/>
      <c r="J16" s="142"/>
      <c r="L16" s="25" t="str">
        <f t="shared" ref="L16" si="4">IF(I16=TRUE,IF(E16="－","",IF(E16&gt;1,A15&amp;E16&amp;"p",A15)),"")</f>
        <v/>
      </c>
      <c r="M16" s="319"/>
      <c r="N16" s="320"/>
    </row>
    <row r="17" spans="1:14" ht="21" customHeight="1">
      <c r="A17" s="191"/>
      <c r="B17" s="354"/>
      <c r="C17" s="355"/>
      <c r="D17" s="356"/>
      <c r="E17" s="300"/>
      <c r="F17" s="54"/>
      <c r="G17" s="358"/>
      <c r="H17" s="332"/>
      <c r="I17" s="38" t="b">
        <v>0</v>
      </c>
      <c r="J17" s="142">
        <f>IF(I17=TRUE,1,0)</f>
        <v>0</v>
      </c>
      <c r="L17" s="25" t="str">
        <f>IF(I17=TRUE,IF(E17="－","",IF(E17&gt;1,A16&amp;E17&amp;"p",A16)),"")</f>
        <v/>
      </c>
      <c r="M17" s="320"/>
      <c r="N17" s="320"/>
    </row>
    <row r="18" spans="1:14" ht="21" customHeight="1">
      <c r="A18" s="190" t="s">
        <v>49</v>
      </c>
      <c r="B18" s="359" t="s">
        <v>190</v>
      </c>
      <c r="C18" s="360"/>
      <c r="D18" s="361"/>
      <c r="E18" s="298" t="str">
        <f t="shared" ref="E18" si="5">IF(I19=TRUE,J19,"")</f>
        <v/>
      </c>
      <c r="F18" s="53"/>
      <c r="G18" s="357" t="s">
        <v>191</v>
      </c>
      <c r="H18" s="330"/>
      <c r="I18" s="38"/>
      <c r="J18" s="142"/>
      <c r="L18" s="25" t="str">
        <f>IF(I18=TRUE,IF(E18="－","",IF(E18&gt;1,#REF!&amp;E18&amp;"p",#REF!)),"")</f>
        <v/>
      </c>
      <c r="M18" s="319"/>
      <c r="N18" s="320"/>
    </row>
    <row r="19" spans="1:14" ht="68" customHeight="1">
      <c r="A19" s="191"/>
      <c r="B19" s="362"/>
      <c r="C19" s="363"/>
      <c r="D19" s="364"/>
      <c r="E19" s="300"/>
      <c r="F19" s="54"/>
      <c r="G19" s="358"/>
      <c r="H19" s="332"/>
      <c r="I19" s="38" t="b">
        <v>0</v>
      </c>
      <c r="J19" s="142">
        <f>IF(I19=TRUE,1,0)</f>
        <v>0</v>
      </c>
      <c r="L19" s="25" t="str">
        <f t="shared" si="2"/>
        <v/>
      </c>
      <c r="M19" s="320"/>
      <c r="N19" s="320"/>
    </row>
    <row r="20" spans="1:14" ht="21" customHeight="1">
      <c r="A20" s="190" t="s">
        <v>50</v>
      </c>
      <c r="B20" s="359" t="s">
        <v>194</v>
      </c>
      <c r="C20" s="360"/>
      <c r="D20" s="365"/>
      <c r="E20" s="298" t="str">
        <f t="shared" ref="E20" si="6">IF(I21=TRUE,J21,"")</f>
        <v/>
      </c>
      <c r="F20" s="53"/>
      <c r="G20" s="357" t="s">
        <v>195</v>
      </c>
      <c r="H20" s="330"/>
      <c r="I20" s="38"/>
      <c r="J20" s="142"/>
      <c r="L20" s="25" t="str">
        <f t="shared" si="2"/>
        <v/>
      </c>
      <c r="M20" s="319"/>
      <c r="N20" s="320"/>
    </row>
    <row r="21" spans="1:14" ht="74" customHeight="1">
      <c r="A21" s="191"/>
      <c r="B21" s="366"/>
      <c r="C21" s="367"/>
      <c r="D21" s="368"/>
      <c r="E21" s="300"/>
      <c r="F21" s="54"/>
      <c r="G21" s="358"/>
      <c r="H21" s="332"/>
      <c r="I21" s="38" t="b">
        <v>0</v>
      </c>
      <c r="J21" s="142">
        <f>IF(I21=TRUE,1,0)</f>
        <v>0</v>
      </c>
      <c r="L21" s="25" t="str">
        <f t="shared" si="2"/>
        <v/>
      </c>
      <c r="M21" s="320"/>
      <c r="N21" s="320"/>
    </row>
    <row r="22" spans="1:14" ht="21" customHeight="1">
      <c r="A22" s="190" t="s">
        <v>43</v>
      </c>
      <c r="B22" s="359" t="s">
        <v>192</v>
      </c>
      <c r="C22" s="360"/>
      <c r="D22" s="365"/>
      <c r="E22" s="298" t="str">
        <f t="shared" ref="E22" si="7">IF(I23=TRUE,J23,"")</f>
        <v/>
      </c>
      <c r="F22" s="53"/>
      <c r="G22" s="357" t="s">
        <v>193</v>
      </c>
      <c r="H22" s="330"/>
      <c r="I22" s="38"/>
      <c r="J22" s="142"/>
      <c r="L22" s="25" t="str">
        <f t="shared" si="2"/>
        <v/>
      </c>
      <c r="M22" s="320"/>
      <c r="N22" s="320"/>
    </row>
    <row r="23" spans="1:14" ht="21" customHeight="1">
      <c r="A23" s="191"/>
      <c r="B23" s="366"/>
      <c r="C23" s="367"/>
      <c r="D23" s="368"/>
      <c r="E23" s="300"/>
      <c r="F23" s="54"/>
      <c r="G23" s="358"/>
      <c r="H23" s="332"/>
      <c r="I23" s="38" t="b">
        <v>0</v>
      </c>
      <c r="J23" s="142">
        <f>IF(I23=TRUE,1,0)</f>
        <v>0</v>
      </c>
      <c r="L23" s="25" t="str">
        <f t="shared" si="2"/>
        <v/>
      </c>
      <c r="M23" s="320"/>
      <c r="N23" s="320"/>
    </row>
    <row r="24" spans="1:14" ht="21" customHeight="1">
      <c r="A24" s="190" t="s">
        <v>44</v>
      </c>
      <c r="B24" s="359" t="s">
        <v>161</v>
      </c>
      <c r="C24" s="360"/>
      <c r="D24" s="361"/>
      <c r="E24" s="298" t="str">
        <f t="shared" ref="E24" si="8">IF(I25=TRUE,J25,"")</f>
        <v/>
      </c>
      <c r="F24" s="53"/>
      <c r="G24" s="357" t="s">
        <v>276</v>
      </c>
      <c r="H24" s="330"/>
      <c r="I24" s="38"/>
      <c r="J24" s="142"/>
      <c r="L24" s="25" t="str">
        <f t="shared" si="2"/>
        <v/>
      </c>
      <c r="M24" s="319"/>
      <c r="N24" s="320"/>
    </row>
    <row r="25" spans="1:14" ht="39.5" customHeight="1">
      <c r="A25" s="191"/>
      <c r="B25" s="362"/>
      <c r="C25" s="363"/>
      <c r="D25" s="364"/>
      <c r="E25" s="300"/>
      <c r="F25" s="57"/>
      <c r="G25" s="358"/>
      <c r="H25" s="332"/>
      <c r="I25" s="38" t="b">
        <v>0</v>
      </c>
      <c r="J25" s="142">
        <f>IF(I25=TRUE,1,0)</f>
        <v>0</v>
      </c>
      <c r="L25" s="25" t="str">
        <f t="shared" si="2"/>
        <v/>
      </c>
      <c r="M25" s="320"/>
      <c r="N25" s="320"/>
    </row>
    <row r="26" spans="1:14" ht="50.5" customHeight="1">
      <c r="A26" s="196" t="s">
        <v>257</v>
      </c>
      <c r="B26" s="276" t="s">
        <v>261</v>
      </c>
      <c r="C26" s="277"/>
      <c r="D26" s="278"/>
      <c r="E26" s="26"/>
      <c r="F26" s="54"/>
      <c r="G26" s="287" t="s">
        <v>151</v>
      </c>
      <c r="H26" s="330"/>
      <c r="I26" s="38"/>
      <c r="J26" s="142"/>
      <c r="K26" s="142"/>
      <c r="L26" s="25" t="str">
        <f t="shared" ref="L26:L33" si="9">IF(I26=TRUE,IF(E26="－","",IF(E26&gt;1,A26&amp;E26&amp;"p",A26)),"")</f>
        <v/>
      </c>
      <c r="M26" s="372"/>
      <c r="N26" s="372"/>
    </row>
    <row r="27" spans="1:14" ht="21" customHeight="1">
      <c r="A27" s="197"/>
      <c r="B27" s="279" t="str">
        <f>IF(I27=TRUE,"取り組み内容について簡潔にご記載ください。(80字程度)","")</f>
        <v/>
      </c>
      <c r="C27" s="280"/>
      <c r="D27" s="281"/>
      <c r="E27" s="22" t="str">
        <f>IF(I27=TRUE,J27,"")</f>
        <v/>
      </c>
      <c r="F27" s="54"/>
      <c r="G27" s="288"/>
      <c r="H27" s="331"/>
      <c r="I27" s="38" t="b">
        <v>0</v>
      </c>
      <c r="J27" s="142">
        <f>IF(I27=TRUE,1,0)</f>
        <v>0</v>
      </c>
      <c r="K27" s="142"/>
      <c r="L27" s="25" t="str">
        <f>IF(I27=TRUE,IF(E27="－","",IF(E27&gt;1,A26&amp;E27&amp;"p",A26)),"")</f>
        <v/>
      </c>
      <c r="M27" s="373"/>
      <c r="N27" s="373"/>
    </row>
    <row r="28" spans="1:14" ht="21" customHeight="1">
      <c r="A28" s="198"/>
      <c r="B28" s="282"/>
      <c r="C28" s="283"/>
      <c r="D28" s="284"/>
      <c r="E28" s="27"/>
      <c r="F28" s="54"/>
      <c r="G28" s="261"/>
      <c r="H28" s="332"/>
      <c r="I28" s="38"/>
      <c r="J28" s="142"/>
      <c r="K28" s="142"/>
      <c r="L28" s="25" t="str">
        <f t="shared" si="9"/>
        <v/>
      </c>
      <c r="M28" s="374"/>
      <c r="N28" s="374"/>
    </row>
    <row r="29" spans="1:14" ht="21" customHeight="1">
      <c r="A29" s="196"/>
      <c r="B29" s="292" t="s">
        <v>30</v>
      </c>
      <c r="C29" s="293"/>
      <c r="D29" s="294"/>
      <c r="E29" s="26"/>
      <c r="F29" s="53"/>
      <c r="G29" s="287" t="s">
        <v>151</v>
      </c>
      <c r="H29" s="330"/>
      <c r="I29" s="38"/>
      <c r="J29" s="142"/>
      <c r="K29" s="142"/>
      <c r="L29" s="25" t="str">
        <f t="shared" si="9"/>
        <v/>
      </c>
      <c r="M29" s="320"/>
      <c r="N29" s="320"/>
    </row>
    <row r="30" spans="1:14" ht="21" customHeight="1">
      <c r="A30" s="197" t="s">
        <v>167</v>
      </c>
      <c r="B30" s="279" t="str">
        <f>IF(I30=TRUE,"取り組み内容について簡潔にご記載ください。(80字程度)","")</f>
        <v/>
      </c>
      <c r="C30" s="280"/>
      <c r="D30" s="281"/>
      <c r="E30" s="22" t="str">
        <f>IF(I30=TRUE,J30,"")</f>
        <v/>
      </c>
      <c r="F30" s="54"/>
      <c r="G30" s="288"/>
      <c r="H30" s="331"/>
      <c r="I30" s="38" t="b">
        <v>0</v>
      </c>
      <c r="J30" s="142">
        <f>IF(I30=TRUE,1,0)</f>
        <v>0</v>
      </c>
      <c r="K30" s="142"/>
      <c r="L30" s="25" t="str">
        <f t="shared" si="9"/>
        <v/>
      </c>
      <c r="M30" s="320"/>
      <c r="N30" s="320"/>
    </row>
    <row r="31" spans="1:14" ht="21" customHeight="1">
      <c r="A31" s="198"/>
      <c r="B31" s="282"/>
      <c r="C31" s="283"/>
      <c r="D31" s="284"/>
      <c r="E31" s="27"/>
      <c r="F31" s="57"/>
      <c r="G31" s="261"/>
      <c r="H31" s="332"/>
      <c r="I31" s="38"/>
      <c r="J31" s="142"/>
      <c r="K31" s="142"/>
      <c r="L31" s="25" t="str">
        <f t="shared" si="9"/>
        <v/>
      </c>
      <c r="M31" s="320"/>
      <c r="N31" s="320"/>
    </row>
    <row r="32" spans="1:14" ht="21" customHeight="1">
      <c r="A32" s="196"/>
      <c r="B32" s="276" t="s">
        <v>30</v>
      </c>
      <c r="C32" s="277"/>
      <c r="D32" s="278"/>
      <c r="E32" s="26"/>
      <c r="F32" s="53"/>
      <c r="G32" s="287" t="s">
        <v>151</v>
      </c>
      <c r="H32" s="330"/>
      <c r="I32" s="38"/>
      <c r="J32" s="142"/>
      <c r="K32" s="142"/>
      <c r="L32" s="25" t="str">
        <f t="shared" si="9"/>
        <v/>
      </c>
      <c r="M32" s="320"/>
      <c r="N32" s="320"/>
    </row>
    <row r="33" spans="1:19" ht="21" customHeight="1">
      <c r="A33" s="197" t="s">
        <v>168</v>
      </c>
      <c r="B33" s="279" t="str">
        <f>IF(I33=TRUE,"取り組み内容について簡潔にご記載ください。(80字程度)","")</f>
        <v/>
      </c>
      <c r="C33" s="280"/>
      <c r="D33" s="281"/>
      <c r="E33" s="22" t="str">
        <f>IF(I33=TRUE,J33,"")</f>
        <v/>
      </c>
      <c r="F33" s="54"/>
      <c r="G33" s="288"/>
      <c r="H33" s="331"/>
      <c r="I33" s="38" t="b">
        <v>0</v>
      </c>
      <c r="J33" s="142">
        <f>IF(I33=TRUE,1,0)</f>
        <v>0</v>
      </c>
      <c r="K33" s="142"/>
      <c r="L33" s="25" t="str">
        <f t="shared" si="9"/>
        <v/>
      </c>
      <c r="M33" s="320"/>
      <c r="N33" s="320"/>
    </row>
    <row r="34" spans="1:19" ht="21" customHeight="1" thickBot="1">
      <c r="A34" s="198"/>
      <c r="B34" s="282"/>
      <c r="C34" s="283"/>
      <c r="D34" s="284"/>
      <c r="E34" s="27"/>
      <c r="F34" s="58"/>
      <c r="G34" s="261"/>
      <c r="H34" s="337"/>
      <c r="I34" s="39"/>
      <c r="J34" s="142"/>
      <c r="K34" s="142"/>
      <c r="L34" s="25" t="str">
        <f>IF(I34=TRUE,IF(E34="－","",IF(E34&gt;1,A34&amp;E34&amp;"p",A34)),"")</f>
        <v/>
      </c>
      <c r="M34" s="320"/>
      <c r="N34" s="320"/>
    </row>
    <row r="35" spans="1:19" ht="13" customHeight="1">
      <c r="A35" s="327" t="s">
        <v>116</v>
      </c>
      <c r="B35" s="327"/>
      <c r="C35" s="327"/>
      <c r="D35" s="327"/>
      <c r="E35" s="327"/>
      <c r="F35" s="327"/>
      <c r="G35" s="327"/>
      <c r="H35" s="327"/>
      <c r="I35" s="34"/>
      <c r="J35" s="142"/>
      <c r="K35" s="142"/>
      <c r="M35" s="25"/>
      <c r="N35" s="25"/>
      <c r="Q35" s="25"/>
    </row>
    <row r="36" spans="1:19" ht="13" customHeight="1">
      <c r="A36" s="328" t="s">
        <v>82</v>
      </c>
      <c r="B36" s="328"/>
      <c r="C36" s="328"/>
      <c r="D36" s="328"/>
      <c r="E36" s="328"/>
      <c r="F36" s="328"/>
      <c r="G36" s="328"/>
      <c r="H36" s="328"/>
      <c r="J36" s="142"/>
      <c r="K36" s="142"/>
      <c r="M36" s="25"/>
      <c r="N36" s="25"/>
      <c r="O36" s="156"/>
      <c r="P36" s="25"/>
      <c r="Q36" s="25"/>
    </row>
    <row r="37" spans="1:19" ht="26" customHeight="1">
      <c r="A37" s="327" t="s">
        <v>64</v>
      </c>
      <c r="B37" s="327"/>
      <c r="C37" s="327"/>
      <c r="D37" s="327"/>
      <c r="E37" s="327"/>
      <c r="F37" s="327"/>
      <c r="G37" s="327"/>
      <c r="H37" s="327"/>
      <c r="J37" s="142"/>
      <c r="K37" s="142"/>
      <c r="M37" s="25"/>
      <c r="N37" s="25"/>
      <c r="O37" s="156"/>
      <c r="P37" s="25"/>
      <c r="Q37" s="25"/>
    </row>
    <row r="38" spans="1:19" ht="12.5">
      <c r="A38" s="327"/>
      <c r="B38" s="327"/>
      <c r="C38" s="327"/>
      <c r="D38" s="327"/>
      <c r="E38" s="327"/>
      <c r="F38" s="327"/>
      <c r="G38" s="327"/>
      <c r="H38" s="327"/>
      <c r="M38" s="25"/>
      <c r="N38" s="25"/>
      <c r="O38" s="156"/>
      <c r="P38" s="25"/>
      <c r="Q38" s="25"/>
    </row>
    <row r="39" spans="1:19" s="9" customFormat="1" ht="14">
      <c r="A39" s="193"/>
      <c r="B39"/>
      <c r="C39"/>
      <c r="D39"/>
      <c r="E39"/>
      <c r="F39"/>
      <c r="G39"/>
      <c r="H39" s="30" t="s">
        <v>23</v>
      </c>
      <c r="I39" s="29"/>
      <c r="J39" s="29"/>
      <c r="K39" s="29"/>
      <c r="L39" s="29"/>
      <c r="M39"/>
      <c r="N39"/>
      <c r="O39" s="158"/>
      <c r="P39" s="29"/>
      <c r="Q39" s="29"/>
      <c r="R39" s="29"/>
      <c r="S39" s="29"/>
    </row>
  </sheetData>
  <sheetProtection algorithmName="SHA-512" hashValue="S1oBCKKT2q056w1fYtetj3jvvue7wCdETBzJ9k95exfHFS2bA0jvTFdMns6LefjoRx2oinMPEOeFwvSJDX+rzA==" saltValue="XPbuUmQOpwCBwCynKBAW1w==" spinCount="100000" sheet="1" objects="1" scenarios="1" selectLockedCells="1"/>
  <mergeCells count="82">
    <mergeCell ref="N16:N17"/>
    <mergeCell ref="M10:M11"/>
    <mergeCell ref="N10:N11"/>
    <mergeCell ref="M12:M13"/>
    <mergeCell ref="N12:N13"/>
    <mergeCell ref="M14:M15"/>
    <mergeCell ref="N26:N28"/>
    <mergeCell ref="N29:N31"/>
    <mergeCell ref="N32:N34"/>
    <mergeCell ref="M26:M28"/>
    <mergeCell ref="M29:M31"/>
    <mergeCell ref="M4:M6"/>
    <mergeCell ref="N4:N6"/>
    <mergeCell ref="M7:M9"/>
    <mergeCell ref="A38:H38"/>
    <mergeCell ref="B32:D32"/>
    <mergeCell ref="B33:D34"/>
    <mergeCell ref="A36:H36"/>
    <mergeCell ref="A37:H37"/>
    <mergeCell ref="B4:D6"/>
    <mergeCell ref="E12:E13"/>
    <mergeCell ref="E10:E11"/>
    <mergeCell ref="B7:D9"/>
    <mergeCell ref="N14:N15"/>
    <mergeCell ref="M32:M34"/>
    <mergeCell ref="N7:N9"/>
    <mergeCell ref="G4:G6"/>
    <mergeCell ref="B3:D3"/>
    <mergeCell ref="B12:D13"/>
    <mergeCell ref="B10:D11"/>
    <mergeCell ref="B14:D15"/>
    <mergeCell ref="E4:E6"/>
    <mergeCell ref="E7:E9"/>
    <mergeCell ref="G7:G9"/>
    <mergeCell ref="G10:G11"/>
    <mergeCell ref="G12:G13"/>
    <mergeCell ref="G14:G15"/>
    <mergeCell ref="H4:H6"/>
    <mergeCell ref="H7:H9"/>
    <mergeCell ref="H10:H11"/>
    <mergeCell ref="H12:H13"/>
    <mergeCell ref="H14:H15"/>
    <mergeCell ref="A35:H35"/>
    <mergeCell ref="H18:H19"/>
    <mergeCell ref="H26:H28"/>
    <mergeCell ref="H29:H31"/>
    <mergeCell ref="H32:H34"/>
    <mergeCell ref="G18:G19"/>
    <mergeCell ref="G26:G28"/>
    <mergeCell ref="G29:G31"/>
    <mergeCell ref="G32:G34"/>
    <mergeCell ref="B26:D26"/>
    <mergeCell ref="B30:D31"/>
    <mergeCell ref="B27:D28"/>
    <mergeCell ref="B29:D29"/>
    <mergeCell ref="N24:N25"/>
    <mergeCell ref="B22:D23"/>
    <mergeCell ref="E22:E23"/>
    <mergeCell ref="G22:G23"/>
    <mergeCell ref="H22:H23"/>
    <mergeCell ref="M22:M23"/>
    <mergeCell ref="B24:D25"/>
    <mergeCell ref="E24:E25"/>
    <mergeCell ref="G24:G25"/>
    <mergeCell ref="H24:H25"/>
    <mergeCell ref="M24:M25"/>
    <mergeCell ref="B16:D17"/>
    <mergeCell ref="E16:E17"/>
    <mergeCell ref="G16:G17"/>
    <mergeCell ref="H16:H17"/>
    <mergeCell ref="N22:N23"/>
    <mergeCell ref="B18:D19"/>
    <mergeCell ref="E18:E19"/>
    <mergeCell ref="M18:M19"/>
    <mergeCell ref="N18:N19"/>
    <mergeCell ref="B20:D21"/>
    <mergeCell ref="E20:E21"/>
    <mergeCell ref="G20:G21"/>
    <mergeCell ref="H20:H21"/>
    <mergeCell ref="M20:M21"/>
    <mergeCell ref="N20:N21"/>
    <mergeCell ref="M16:M17"/>
  </mergeCells>
  <phoneticPr fontId="1"/>
  <conditionalFormatting sqref="B27:D28">
    <cfRule type="containsText" dxfId="22" priority="3" operator="containsText" text="80字">
      <formula>NOT(ISERROR(SEARCH("80字",B27)))</formula>
    </cfRule>
  </conditionalFormatting>
  <conditionalFormatting sqref="B30:D31">
    <cfRule type="containsText" dxfId="21" priority="2" operator="containsText" text="80字">
      <formula>NOT(ISERROR(SEARCH("80字",B30)))</formula>
    </cfRule>
  </conditionalFormatting>
  <conditionalFormatting sqref="B33:D34">
    <cfRule type="containsText" dxfId="20" priority="1" operator="containsText" text="80字">
      <formula>NOT(ISERROR(SEARCH("80字",B33)))</formula>
    </cfRule>
  </conditionalFormatting>
  <conditionalFormatting sqref="E4 E7">
    <cfRule type="containsText" dxfId="19" priority="18" operator="containsText" text="必須">
      <formula>NOT(ISERROR(SEARCH("必須",E4)))</formula>
    </cfRule>
  </conditionalFormatting>
  <hyperlinks>
    <hyperlink ref="H39" location="'4-3廃棄物'!A1" display="↑上へ" xr:uid="{00000000-0004-0000-0300-000000000000}"/>
  </hyperlinks>
  <pageMargins left="0.51181102362204722" right="0.51181102362204722" top="0.74803149606299213" bottom="0.35433070866141736" header="0.31496062992125984" footer="0.31496062992125984"/>
  <pageSetup paperSize="9" scale="81" orientation="portrait" r:id="rId1"/>
  <headerFooter>
    <oddHeader>&amp;L付属証明書　4ページ&amp;R503V2</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99341" r:id="rId4" name="Check Box 13">
              <controlPr defaultSize="0" autoFill="0" autoLine="0" autoPict="0" altText="はい">
                <anchor moveWithCells="1">
                  <from>
                    <xdr:col>5</xdr:col>
                    <xdr:colOff>38100</xdr:colOff>
                    <xdr:row>9</xdr:row>
                    <xdr:rowOff>6350</xdr:rowOff>
                  </from>
                  <to>
                    <xdr:col>6</xdr:col>
                    <xdr:colOff>0</xdr:colOff>
                    <xdr:row>10</xdr:row>
                    <xdr:rowOff>266700</xdr:rowOff>
                  </to>
                </anchor>
              </controlPr>
            </control>
          </mc:Choice>
        </mc:AlternateContent>
        <mc:AlternateContent xmlns:mc="http://schemas.openxmlformats.org/markup-compatibility/2006">
          <mc:Choice Requires="x14">
            <control shapeId="99342" r:id="rId5" name="Check Box 14">
              <controlPr defaultSize="0" autoFill="0" autoLine="0" autoPict="0" altText="はい">
                <anchor moveWithCells="1">
                  <from>
                    <xdr:col>5</xdr:col>
                    <xdr:colOff>38100</xdr:colOff>
                    <xdr:row>13</xdr:row>
                    <xdr:rowOff>0</xdr:rowOff>
                  </from>
                  <to>
                    <xdr:col>6</xdr:col>
                    <xdr:colOff>0</xdr:colOff>
                    <xdr:row>14</xdr:row>
                    <xdr:rowOff>273050</xdr:rowOff>
                  </to>
                </anchor>
              </controlPr>
            </control>
          </mc:Choice>
        </mc:AlternateContent>
        <mc:AlternateContent xmlns:mc="http://schemas.openxmlformats.org/markup-compatibility/2006">
          <mc:Choice Requires="x14">
            <control shapeId="99345" r:id="rId6" name="Check Box 17">
              <controlPr defaultSize="0" autoFill="0" autoLine="0" autoPict="0" altText="はい">
                <anchor moveWithCells="1">
                  <from>
                    <xdr:col>5</xdr:col>
                    <xdr:colOff>38100</xdr:colOff>
                    <xdr:row>25</xdr:row>
                    <xdr:rowOff>260350</xdr:rowOff>
                  </from>
                  <to>
                    <xdr:col>6</xdr:col>
                    <xdr:colOff>0</xdr:colOff>
                    <xdr:row>25</xdr:row>
                    <xdr:rowOff>520700</xdr:rowOff>
                  </to>
                </anchor>
              </controlPr>
            </control>
          </mc:Choice>
        </mc:AlternateContent>
        <mc:AlternateContent xmlns:mc="http://schemas.openxmlformats.org/markup-compatibility/2006">
          <mc:Choice Requires="x14">
            <control shapeId="99346" r:id="rId7" name="Check Box 18">
              <controlPr defaultSize="0" autoFill="0" autoLine="0" autoPict="0" altText="はい">
                <anchor moveWithCells="1">
                  <from>
                    <xdr:col>5</xdr:col>
                    <xdr:colOff>38100</xdr:colOff>
                    <xdr:row>28</xdr:row>
                    <xdr:rowOff>254000</xdr:rowOff>
                  </from>
                  <to>
                    <xdr:col>6</xdr:col>
                    <xdr:colOff>0</xdr:colOff>
                    <xdr:row>29</xdr:row>
                    <xdr:rowOff>247650</xdr:rowOff>
                  </to>
                </anchor>
              </controlPr>
            </control>
          </mc:Choice>
        </mc:AlternateContent>
        <mc:AlternateContent xmlns:mc="http://schemas.openxmlformats.org/markup-compatibility/2006">
          <mc:Choice Requires="x14">
            <control shapeId="99347" r:id="rId8" name="Check Box 19">
              <controlPr defaultSize="0" autoFill="0" autoLine="0" autoPict="0" altText="はい">
                <anchor moveWithCells="1">
                  <from>
                    <xdr:col>5</xdr:col>
                    <xdr:colOff>38100</xdr:colOff>
                    <xdr:row>31</xdr:row>
                    <xdr:rowOff>260350</xdr:rowOff>
                  </from>
                  <to>
                    <xdr:col>6</xdr:col>
                    <xdr:colOff>0</xdr:colOff>
                    <xdr:row>33</xdr:row>
                    <xdr:rowOff>0</xdr:rowOff>
                  </to>
                </anchor>
              </controlPr>
            </control>
          </mc:Choice>
        </mc:AlternateContent>
        <mc:AlternateContent xmlns:mc="http://schemas.openxmlformats.org/markup-compatibility/2006">
          <mc:Choice Requires="x14">
            <control shapeId="99373" r:id="rId9" name="Check Box 45">
              <controlPr defaultSize="0" autoFill="0" autoLine="0" autoPict="0" altText="はい">
                <anchor moveWithCells="1">
                  <from>
                    <xdr:col>5</xdr:col>
                    <xdr:colOff>31750</xdr:colOff>
                    <xdr:row>2</xdr:row>
                    <xdr:rowOff>165100</xdr:rowOff>
                  </from>
                  <to>
                    <xdr:col>5</xdr:col>
                    <xdr:colOff>584200</xdr:colOff>
                    <xdr:row>6</xdr:row>
                    <xdr:rowOff>107950</xdr:rowOff>
                  </to>
                </anchor>
              </controlPr>
            </control>
          </mc:Choice>
        </mc:AlternateContent>
        <mc:AlternateContent xmlns:mc="http://schemas.openxmlformats.org/markup-compatibility/2006">
          <mc:Choice Requires="x14">
            <control shapeId="99379" r:id="rId10" name="Check Box 51">
              <controlPr defaultSize="0" autoFill="0" autoLine="0" autoPict="0" altText="はい">
                <anchor moveWithCells="1">
                  <from>
                    <xdr:col>5</xdr:col>
                    <xdr:colOff>31750</xdr:colOff>
                    <xdr:row>10</xdr:row>
                    <xdr:rowOff>571500</xdr:rowOff>
                  </from>
                  <to>
                    <xdr:col>5</xdr:col>
                    <xdr:colOff>730250</xdr:colOff>
                    <xdr:row>12</xdr:row>
                    <xdr:rowOff>63500</xdr:rowOff>
                  </to>
                </anchor>
              </controlPr>
            </control>
          </mc:Choice>
        </mc:AlternateContent>
        <mc:AlternateContent xmlns:mc="http://schemas.openxmlformats.org/markup-compatibility/2006">
          <mc:Choice Requires="x14">
            <control shapeId="99386" r:id="rId11" name="Check Box 58">
              <controlPr defaultSize="0" autoFill="0" autoLine="0" autoPict="0" altText="はい">
                <anchor moveWithCells="1">
                  <from>
                    <xdr:col>5</xdr:col>
                    <xdr:colOff>44450</xdr:colOff>
                    <xdr:row>7</xdr:row>
                    <xdr:rowOff>6350</xdr:rowOff>
                  </from>
                  <to>
                    <xdr:col>6</xdr:col>
                    <xdr:colOff>0</xdr:colOff>
                    <xdr:row>8</xdr:row>
                    <xdr:rowOff>6350</xdr:rowOff>
                  </to>
                </anchor>
              </controlPr>
            </control>
          </mc:Choice>
        </mc:AlternateContent>
        <mc:AlternateContent xmlns:mc="http://schemas.openxmlformats.org/markup-compatibility/2006">
          <mc:Choice Requires="x14">
            <control shapeId="99387" r:id="rId12" name="Check Box 59">
              <controlPr defaultSize="0" autoFill="0" autoLine="0" autoPict="0" altText="はい">
                <anchor moveWithCells="1">
                  <from>
                    <xdr:col>5</xdr:col>
                    <xdr:colOff>38100</xdr:colOff>
                    <xdr:row>17</xdr:row>
                    <xdr:rowOff>6350</xdr:rowOff>
                  </from>
                  <to>
                    <xdr:col>6</xdr:col>
                    <xdr:colOff>0</xdr:colOff>
                    <xdr:row>18</xdr:row>
                    <xdr:rowOff>273050</xdr:rowOff>
                  </to>
                </anchor>
              </controlPr>
            </control>
          </mc:Choice>
        </mc:AlternateContent>
        <mc:AlternateContent xmlns:mc="http://schemas.openxmlformats.org/markup-compatibility/2006">
          <mc:Choice Requires="x14">
            <control shapeId="99388" r:id="rId13" name="Check Box 60">
              <controlPr defaultSize="0" autoFill="0" autoLine="0" autoPict="0" altText="はい">
                <anchor moveWithCells="1">
                  <from>
                    <xdr:col>5</xdr:col>
                    <xdr:colOff>57150</xdr:colOff>
                    <xdr:row>19</xdr:row>
                    <xdr:rowOff>12700</xdr:rowOff>
                  </from>
                  <to>
                    <xdr:col>6</xdr:col>
                    <xdr:colOff>19050</xdr:colOff>
                    <xdr:row>20</xdr:row>
                    <xdr:rowOff>279400</xdr:rowOff>
                  </to>
                </anchor>
              </controlPr>
            </control>
          </mc:Choice>
        </mc:AlternateContent>
        <mc:AlternateContent xmlns:mc="http://schemas.openxmlformats.org/markup-compatibility/2006">
          <mc:Choice Requires="x14">
            <control shapeId="99389" r:id="rId14" name="Check Box 61">
              <controlPr defaultSize="0" autoFill="0" autoLine="0" autoPict="0" altText="はい">
                <anchor moveWithCells="1">
                  <from>
                    <xdr:col>5</xdr:col>
                    <xdr:colOff>38100</xdr:colOff>
                    <xdr:row>22</xdr:row>
                    <xdr:rowOff>260350</xdr:rowOff>
                  </from>
                  <to>
                    <xdr:col>6</xdr:col>
                    <xdr:colOff>0</xdr:colOff>
                    <xdr:row>24</xdr:row>
                    <xdr:rowOff>266700</xdr:rowOff>
                  </to>
                </anchor>
              </controlPr>
            </control>
          </mc:Choice>
        </mc:AlternateContent>
        <mc:AlternateContent xmlns:mc="http://schemas.openxmlformats.org/markup-compatibility/2006">
          <mc:Choice Requires="x14">
            <control shapeId="99390" r:id="rId15" name="Check Box 62">
              <controlPr defaultSize="0" autoFill="0" autoLine="0" autoPict="0" altText="はい">
                <anchor moveWithCells="1">
                  <from>
                    <xdr:col>5</xdr:col>
                    <xdr:colOff>38100</xdr:colOff>
                    <xdr:row>20</xdr:row>
                    <xdr:rowOff>901700</xdr:rowOff>
                  </from>
                  <to>
                    <xdr:col>6</xdr:col>
                    <xdr:colOff>0</xdr:colOff>
                    <xdr:row>22</xdr:row>
                    <xdr:rowOff>222250</xdr:rowOff>
                  </to>
                </anchor>
              </controlPr>
            </control>
          </mc:Choice>
        </mc:AlternateContent>
        <mc:AlternateContent xmlns:mc="http://schemas.openxmlformats.org/markup-compatibility/2006">
          <mc:Choice Requires="x14">
            <control shapeId="99392" r:id="rId16" name="Check Box 64">
              <controlPr defaultSize="0" autoFill="0" autoLine="0" autoPict="0" altText="はい">
                <anchor moveWithCells="1">
                  <from>
                    <xdr:col>5</xdr:col>
                    <xdr:colOff>38100</xdr:colOff>
                    <xdr:row>14</xdr:row>
                    <xdr:rowOff>273050</xdr:rowOff>
                  </from>
                  <to>
                    <xdr:col>6</xdr:col>
                    <xdr:colOff>0</xdr:colOff>
                    <xdr:row>16</xdr:row>
                    <xdr:rowOff>158750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53"/>
  <sheetViews>
    <sheetView view="pageBreakPreview" zoomScaleNormal="100" zoomScaleSheetLayoutView="100" workbookViewId="0"/>
  </sheetViews>
  <sheetFormatPr defaultColWidth="9" defaultRowHeight="13"/>
  <cols>
    <col min="1" max="1" width="5.6328125" style="25" customWidth="1"/>
    <col min="2" max="3" width="15.6328125" style="2" customWidth="1"/>
    <col min="4" max="4" width="15.6328125" style="3" customWidth="1"/>
    <col min="5" max="5" width="12.54296875" style="3" bestFit="1" customWidth="1"/>
    <col min="6" max="8" width="10.6328125" style="2" customWidth="1"/>
    <col min="9" max="9" width="8.7265625" style="64" hidden="1" customWidth="1"/>
    <col min="10" max="11" width="2.7265625" style="64" hidden="1" customWidth="1"/>
    <col min="12" max="12" width="8.7265625" style="64" hidden="1" customWidth="1"/>
    <col min="13" max="14" width="40.6328125" style="2" hidden="1" customWidth="1"/>
    <col min="15" max="16384" width="9" style="2"/>
  </cols>
  <sheetData>
    <row r="1" spans="1:14" ht="21" customHeight="1">
      <c r="A1" s="188" t="s">
        <v>269</v>
      </c>
      <c r="D1" s="13"/>
      <c r="E1" s="14"/>
      <c r="F1" s="10"/>
      <c r="M1" s="10"/>
      <c r="N1" s="10"/>
    </row>
    <row r="2" spans="1:14" ht="21" customHeight="1">
      <c r="D2" s="15"/>
      <c r="E2" s="28">
        <f>SUM(E4:E48)</f>
        <v>0</v>
      </c>
      <c r="F2" s="16" t="s">
        <v>12</v>
      </c>
      <c r="M2" s="66"/>
      <c r="N2" s="66"/>
    </row>
    <row r="3" spans="1:14" ht="21" customHeight="1" thickBot="1">
      <c r="A3" s="189" t="s">
        <v>117</v>
      </c>
      <c r="B3" s="289" t="s">
        <v>22</v>
      </c>
      <c r="C3" s="290"/>
      <c r="D3" s="291"/>
      <c r="E3" s="18" t="s">
        <v>11</v>
      </c>
      <c r="F3" s="19" t="s">
        <v>31</v>
      </c>
      <c r="G3" s="203" t="s">
        <v>180</v>
      </c>
      <c r="H3" s="47" t="s">
        <v>181</v>
      </c>
      <c r="I3" s="67" t="s">
        <v>10</v>
      </c>
      <c r="J3" s="68" t="s">
        <v>11</v>
      </c>
      <c r="L3" s="69" t="str">
        <f>_xlfn.CONCAT(L11:L48)</f>
        <v/>
      </c>
      <c r="M3" s="33" t="s">
        <v>75</v>
      </c>
      <c r="N3" s="33" t="s">
        <v>76</v>
      </c>
    </row>
    <row r="4" spans="1:14" ht="31" customHeight="1">
      <c r="A4" s="190" t="s">
        <v>184</v>
      </c>
      <c r="B4" s="292" t="s">
        <v>182</v>
      </c>
      <c r="C4" s="293"/>
      <c r="D4" s="294"/>
      <c r="E4" s="298" t="str">
        <f>IF(I5=TRUE,"適合","必須")</f>
        <v>必須</v>
      </c>
      <c r="F4" s="383"/>
      <c r="G4" s="378" t="s">
        <v>215</v>
      </c>
      <c r="H4" s="334"/>
      <c r="I4" s="63"/>
      <c r="J4" s="70"/>
      <c r="K4" s="70"/>
      <c r="M4" s="319"/>
      <c r="N4" s="350"/>
    </row>
    <row r="5" spans="1:14" ht="40" customHeight="1">
      <c r="A5" s="191"/>
      <c r="B5" s="276"/>
      <c r="C5" s="277"/>
      <c r="D5" s="278"/>
      <c r="E5" s="299"/>
      <c r="F5" s="384"/>
      <c r="G5" s="379"/>
      <c r="H5" s="331"/>
      <c r="I5" s="63" t="b">
        <v>0</v>
      </c>
      <c r="J5" s="70"/>
      <c r="K5" s="70"/>
      <c r="M5" s="320"/>
      <c r="N5" s="320"/>
    </row>
    <row r="6" spans="1:14" ht="66.5" customHeight="1" thickBot="1">
      <c r="A6" s="191"/>
      <c r="B6" s="295"/>
      <c r="C6" s="296"/>
      <c r="D6" s="297"/>
      <c r="E6" s="300"/>
      <c r="F6" s="385"/>
      <c r="G6" s="379"/>
      <c r="H6" s="332"/>
      <c r="I6" s="63"/>
      <c r="J6" s="70"/>
      <c r="K6" s="70"/>
      <c r="M6" s="320"/>
      <c r="N6" s="320"/>
    </row>
    <row r="7" spans="1:14" ht="21" customHeight="1">
      <c r="A7" s="190" t="s">
        <v>201</v>
      </c>
      <c r="B7" s="292" t="s">
        <v>183</v>
      </c>
      <c r="C7" s="293"/>
      <c r="D7" s="294"/>
      <c r="E7" s="298" t="str">
        <f>IF(I8=TRUE,"適合","必須")</f>
        <v>必須</v>
      </c>
      <c r="F7" s="48"/>
      <c r="G7" s="378" t="s">
        <v>216</v>
      </c>
      <c r="H7" s="334"/>
      <c r="I7" s="63"/>
      <c r="J7" s="70"/>
      <c r="K7" s="70"/>
      <c r="M7" s="319"/>
      <c r="N7" s="350"/>
    </row>
    <row r="8" spans="1:14" ht="21" customHeight="1">
      <c r="A8" s="191"/>
      <c r="B8" s="276"/>
      <c r="C8" s="277"/>
      <c r="D8" s="278"/>
      <c r="E8" s="299"/>
      <c r="F8" s="49"/>
      <c r="G8" s="379"/>
      <c r="H8" s="331"/>
      <c r="I8" s="63" t="b">
        <v>0</v>
      </c>
      <c r="J8" s="70"/>
      <c r="K8" s="70"/>
      <c r="M8" s="320"/>
      <c r="N8" s="320"/>
    </row>
    <row r="9" spans="1:14" ht="21" customHeight="1">
      <c r="A9" s="191"/>
      <c r="B9" s="295"/>
      <c r="C9" s="296"/>
      <c r="D9" s="297"/>
      <c r="E9" s="300"/>
      <c r="F9" s="50"/>
      <c r="G9" s="379"/>
      <c r="H9" s="332"/>
      <c r="I9" s="63"/>
      <c r="J9" s="70"/>
      <c r="K9" s="70"/>
      <c r="M9" s="320"/>
      <c r="N9" s="320"/>
    </row>
    <row r="10" spans="1:14" ht="21" customHeight="1">
      <c r="A10" s="190" t="s">
        <v>202</v>
      </c>
      <c r="B10" s="292" t="s">
        <v>185</v>
      </c>
      <c r="C10" s="293"/>
      <c r="D10" s="375"/>
      <c r="E10" s="21"/>
      <c r="F10" s="53"/>
      <c r="G10" s="378" t="s">
        <v>217</v>
      </c>
      <c r="H10" s="330"/>
      <c r="I10" s="63"/>
      <c r="J10" s="70"/>
      <c r="K10" s="70"/>
      <c r="L10" s="64" t="str">
        <f t="shared" ref="L10" si="0">IF(I10=TRUE,IF(E10="－","",IF(E10&gt;1,A10&amp;E10&amp;"p",A10)),"")</f>
        <v/>
      </c>
      <c r="M10" s="320"/>
      <c r="N10" s="320"/>
    </row>
    <row r="11" spans="1:14" ht="21" customHeight="1">
      <c r="A11" s="191"/>
      <c r="B11" s="276"/>
      <c r="C11" s="277"/>
      <c r="D11" s="376"/>
      <c r="E11" s="22" t="str">
        <f>IF(I11=TRUE,J11,"")</f>
        <v/>
      </c>
      <c r="F11" s="54"/>
      <c r="G11" s="379"/>
      <c r="H11" s="331"/>
      <c r="I11" s="63" t="b">
        <v>0</v>
      </c>
      <c r="J11" s="70">
        <f>IF(I11=TRUE,1,0)</f>
        <v>0</v>
      </c>
      <c r="K11" s="70"/>
      <c r="L11" s="64" t="str">
        <f>IF(I11=TRUE,IF(E11="－","",IF(E11&gt;1,A10&amp;E11&amp;"p",A10)),"")</f>
        <v/>
      </c>
      <c r="M11" s="320"/>
      <c r="N11" s="320"/>
    </row>
    <row r="12" spans="1:14" ht="21" customHeight="1">
      <c r="A12" s="191"/>
      <c r="B12" s="295"/>
      <c r="C12" s="296"/>
      <c r="D12" s="377"/>
      <c r="E12" s="23"/>
      <c r="F12" s="57"/>
      <c r="G12" s="379"/>
      <c r="H12" s="332"/>
      <c r="I12" s="63"/>
      <c r="J12" s="70"/>
      <c r="K12" s="70"/>
      <c r="L12" s="64" t="str">
        <f t="shared" ref="L12:L48" si="1">IF(I12=TRUE,IF(E12="－","",IF(E12&gt;1,A11&amp;E12&amp;"p",A11)),"")</f>
        <v/>
      </c>
      <c r="M12" s="320"/>
      <c r="N12" s="320"/>
    </row>
    <row r="13" spans="1:14" ht="21" customHeight="1">
      <c r="A13" s="190" t="s">
        <v>203</v>
      </c>
      <c r="B13" s="292" t="s">
        <v>186</v>
      </c>
      <c r="C13" s="293"/>
      <c r="D13" s="375"/>
      <c r="E13" s="21"/>
      <c r="F13" s="53"/>
      <c r="G13" s="378" t="s">
        <v>218</v>
      </c>
      <c r="H13" s="330"/>
      <c r="I13" s="63"/>
      <c r="L13" s="64" t="str">
        <f t="shared" si="1"/>
        <v/>
      </c>
      <c r="M13" s="319"/>
      <c r="N13" s="319"/>
    </row>
    <row r="14" spans="1:14" ht="21" customHeight="1">
      <c r="A14" s="191"/>
      <c r="B14" s="276"/>
      <c r="C14" s="277"/>
      <c r="D14" s="376"/>
      <c r="E14" s="22" t="str">
        <f>IF(I14=TRUE,J14,"")</f>
        <v/>
      </c>
      <c r="F14" s="54"/>
      <c r="G14" s="379"/>
      <c r="H14" s="331"/>
      <c r="I14" s="63" t="b">
        <v>0</v>
      </c>
      <c r="J14" s="70">
        <f>IF(I14=TRUE,1,0)</f>
        <v>0</v>
      </c>
      <c r="K14" s="70"/>
      <c r="L14" s="64" t="str">
        <f t="shared" si="1"/>
        <v/>
      </c>
      <c r="M14" s="320"/>
      <c r="N14" s="320"/>
    </row>
    <row r="15" spans="1:14" ht="21" customHeight="1">
      <c r="A15" s="191"/>
      <c r="B15" s="295"/>
      <c r="C15" s="296"/>
      <c r="D15" s="377"/>
      <c r="E15" s="23"/>
      <c r="F15" s="57"/>
      <c r="G15" s="379"/>
      <c r="H15" s="332"/>
      <c r="I15" s="63"/>
      <c r="J15" s="70"/>
      <c r="K15" s="70"/>
      <c r="L15" s="64" t="str">
        <f t="shared" si="1"/>
        <v/>
      </c>
      <c r="M15" s="320"/>
      <c r="N15" s="320"/>
    </row>
    <row r="16" spans="1:14" ht="21" customHeight="1">
      <c r="A16" s="190" t="s">
        <v>204</v>
      </c>
      <c r="B16" s="292" t="s">
        <v>187</v>
      </c>
      <c r="C16" s="293"/>
      <c r="D16" s="375"/>
      <c r="E16" s="155"/>
      <c r="F16" s="52"/>
      <c r="G16" s="378" t="s">
        <v>277</v>
      </c>
      <c r="H16" s="330"/>
      <c r="I16" s="63"/>
      <c r="J16" s="70"/>
      <c r="K16" s="70"/>
      <c r="L16" s="64" t="str">
        <f t="shared" si="1"/>
        <v/>
      </c>
      <c r="M16" s="319"/>
      <c r="N16" s="320"/>
    </row>
    <row r="17" spans="1:14" ht="21" customHeight="1">
      <c r="A17" s="191"/>
      <c r="B17" s="276"/>
      <c r="C17" s="277"/>
      <c r="D17" s="376"/>
      <c r="E17" s="22" t="str">
        <f>IF(I17=TRUE,J17,"")</f>
        <v/>
      </c>
      <c r="F17" s="49"/>
      <c r="G17" s="379"/>
      <c r="H17" s="331"/>
      <c r="I17" s="63" t="b">
        <v>0</v>
      </c>
      <c r="J17" s="70">
        <f>IF(I17=TRUE,1,0)</f>
        <v>0</v>
      </c>
      <c r="K17" s="70"/>
      <c r="L17" s="64" t="str">
        <f t="shared" si="1"/>
        <v/>
      </c>
      <c r="M17" s="320"/>
      <c r="N17" s="320"/>
    </row>
    <row r="18" spans="1:14" ht="21" customHeight="1">
      <c r="A18" s="191"/>
      <c r="B18" s="295"/>
      <c r="C18" s="296"/>
      <c r="D18" s="377"/>
      <c r="E18" s="159"/>
      <c r="F18" s="57"/>
      <c r="G18" s="379"/>
      <c r="H18" s="332"/>
      <c r="I18" s="63"/>
      <c r="J18" s="70"/>
      <c r="K18" s="70"/>
      <c r="L18" s="64" t="str">
        <f t="shared" si="1"/>
        <v/>
      </c>
      <c r="M18" s="320"/>
      <c r="N18" s="320"/>
    </row>
    <row r="19" spans="1:14" ht="21" customHeight="1">
      <c r="A19" s="190" t="s">
        <v>205</v>
      </c>
      <c r="B19" s="292" t="s">
        <v>188</v>
      </c>
      <c r="C19" s="293"/>
      <c r="D19" s="375"/>
      <c r="E19" s="21"/>
      <c r="F19" s="53"/>
      <c r="G19" s="378" t="s">
        <v>219</v>
      </c>
      <c r="H19" s="330"/>
      <c r="I19" s="63"/>
      <c r="J19" s="70"/>
      <c r="K19" s="70"/>
      <c r="L19" s="64" t="str">
        <f t="shared" si="1"/>
        <v/>
      </c>
      <c r="M19" s="320"/>
      <c r="N19" s="320"/>
    </row>
    <row r="20" spans="1:14" ht="21" customHeight="1">
      <c r="A20" s="191"/>
      <c r="B20" s="276"/>
      <c r="C20" s="277"/>
      <c r="D20" s="376"/>
      <c r="E20" s="22" t="str">
        <f>IF(I20=TRUE,J20,"")</f>
        <v/>
      </c>
      <c r="F20" s="54"/>
      <c r="G20" s="379"/>
      <c r="H20" s="331"/>
      <c r="I20" s="63" t="b">
        <v>0</v>
      </c>
      <c r="J20" s="70">
        <f>IF(I20=TRUE,1,0)</f>
        <v>0</v>
      </c>
      <c r="K20" s="70"/>
      <c r="L20" s="64" t="str">
        <f t="shared" si="1"/>
        <v/>
      </c>
      <c r="M20" s="320"/>
      <c r="N20" s="320"/>
    </row>
    <row r="21" spans="1:14" ht="21" customHeight="1">
      <c r="A21" s="191"/>
      <c r="B21" s="295"/>
      <c r="C21" s="296"/>
      <c r="D21" s="377"/>
      <c r="E21" s="23"/>
      <c r="F21" s="57"/>
      <c r="G21" s="379"/>
      <c r="H21" s="332"/>
      <c r="I21" s="63"/>
      <c r="J21" s="70"/>
      <c r="K21" s="70"/>
      <c r="L21" s="64" t="str">
        <f t="shared" si="1"/>
        <v/>
      </c>
      <c r="M21" s="320"/>
      <c r="N21" s="320"/>
    </row>
    <row r="22" spans="1:14" ht="21" customHeight="1">
      <c r="A22" s="190" t="s">
        <v>206</v>
      </c>
      <c r="B22" s="292" t="s">
        <v>196</v>
      </c>
      <c r="C22" s="293"/>
      <c r="D22" s="375"/>
      <c r="E22" s="21"/>
      <c r="F22" s="53"/>
      <c r="G22" s="380" t="s">
        <v>278</v>
      </c>
      <c r="H22" s="330"/>
      <c r="I22" s="63"/>
      <c r="L22" s="64" t="str">
        <f t="shared" si="1"/>
        <v/>
      </c>
      <c r="M22" s="319"/>
      <c r="N22" s="319"/>
    </row>
    <row r="23" spans="1:14" ht="21" customHeight="1">
      <c r="A23" s="191"/>
      <c r="B23" s="276"/>
      <c r="C23" s="277"/>
      <c r="D23" s="376"/>
      <c r="E23" s="22" t="str">
        <f>IF(I23=TRUE,J23,"")</f>
        <v/>
      </c>
      <c r="F23" s="54"/>
      <c r="G23" s="381"/>
      <c r="H23" s="331"/>
      <c r="I23" s="63" t="b">
        <v>0</v>
      </c>
      <c r="J23" s="70">
        <f>IF(I23=TRUE,1,0)</f>
        <v>0</v>
      </c>
      <c r="K23" s="70"/>
      <c r="L23" s="64" t="str">
        <f t="shared" si="1"/>
        <v/>
      </c>
      <c r="M23" s="320"/>
      <c r="N23" s="320"/>
    </row>
    <row r="24" spans="1:14" ht="21" customHeight="1">
      <c r="A24" s="191"/>
      <c r="B24" s="295"/>
      <c r="C24" s="296"/>
      <c r="D24" s="377"/>
      <c r="E24" s="23"/>
      <c r="F24" s="57"/>
      <c r="G24" s="382"/>
      <c r="H24" s="332"/>
      <c r="I24" s="63"/>
      <c r="J24" s="70"/>
      <c r="K24" s="70"/>
      <c r="L24" s="64" t="str">
        <f t="shared" si="1"/>
        <v/>
      </c>
      <c r="M24" s="320"/>
      <c r="N24" s="320"/>
    </row>
    <row r="25" spans="1:14" ht="21" customHeight="1">
      <c r="A25" s="190" t="s">
        <v>207</v>
      </c>
      <c r="B25" s="292" t="s">
        <v>197</v>
      </c>
      <c r="C25" s="293"/>
      <c r="D25" s="375"/>
      <c r="E25" s="155"/>
      <c r="F25" s="52"/>
      <c r="G25" s="380" t="s">
        <v>279</v>
      </c>
      <c r="H25" s="330"/>
      <c r="I25" s="63"/>
      <c r="J25" s="70"/>
      <c r="K25" s="70"/>
      <c r="L25" s="64" t="str">
        <f t="shared" si="1"/>
        <v/>
      </c>
      <c r="M25" s="319"/>
      <c r="N25" s="320"/>
    </row>
    <row r="26" spans="1:14" ht="21" customHeight="1">
      <c r="A26" s="191"/>
      <c r="B26" s="276"/>
      <c r="C26" s="277"/>
      <c r="D26" s="376"/>
      <c r="E26" s="22" t="str">
        <f>IF(I26=TRUE,J26,"")</f>
        <v/>
      </c>
      <c r="F26" s="49"/>
      <c r="G26" s="381"/>
      <c r="H26" s="331"/>
      <c r="I26" s="63" t="b">
        <v>0</v>
      </c>
      <c r="J26" s="70">
        <f>IF(I26=TRUE,2,0)</f>
        <v>0</v>
      </c>
      <c r="K26" s="70"/>
      <c r="L26" s="64" t="str">
        <f t="shared" si="1"/>
        <v/>
      </c>
      <c r="M26" s="320"/>
      <c r="N26" s="320"/>
    </row>
    <row r="27" spans="1:14" ht="21" customHeight="1">
      <c r="A27" s="191"/>
      <c r="B27" s="295"/>
      <c r="C27" s="296"/>
      <c r="D27" s="377"/>
      <c r="E27" s="159"/>
      <c r="F27" s="57"/>
      <c r="G27" s="382"/>
      <c r="H27" s="332"/>
      <c r="I27" s="63"/>
      <c r="J27" s="70"/>
      <c r="K27" s="70"/>
      <c r="L27" s="64" t="str">
        <f t="shared" si="1"/>
        <v/>
      </c>
      <c r="M27" s="320"/>
      <c r="N27" s="320"/>
    </row>
    <row r="28" spans="1:14" ht="21" customHeight="1">
      <c r="A28" s="190" t="s">
        <v>208</v>
      </c>
      <c r="B28" s="292" t="s">
        <v>198</v>
      </c>
      <c r="C28" s="293"/>
      <c r="D28" s="375"/>
      <c r="E28" s="21"/>
      <c r="F28" s="53"/>
      <c r="G28" s="380" t="s">
        <v>279</v>
      </c>
      <c r="H28" s="330"/>
      <c r="I28" s="63"/>
      <c r="J28" s="70"/>
      <c r="K28" s="70"/>
      <c r="L28" s="64" t="str">
        <f t="shared" si="1"/>
        <v/>
      </c>
      <c r="M28" s="320"/>
      <c r="N28" s="320"/>
    </row>
    <row r="29" spans="1:14" ht="21" customHeight="1">
      <c r="A29" s="191"/>
      <c r="B29" s="276"/>
      <c r="C29" s="277"/>
      <c r="D29" s="376"/>
      <c r="E29" s="22" t="str">
        <f>IF(I29=TRUE,J29,"")</f>
        <v/>
      </c>
      <c r="F29" s="54"/>
      <c r="G29" s="381"/>
      <c r="H29" s="331"/>
      <c r="I29" s="63" t="b">
        <v>0</v>
      </c>
      <c r="J29" s="70">
        <f>IF(I29=TRUE,1,0)</f>
        <v>0</v>
      </c>
      <c r="K29" s="70"/>
      <c r="L29" s="64" t="str">
        <f t="shared" si="1"/>
        <v/>
      </c>
      <c r="M29" s="320"/>
      <c r="N29" s="320"/>
    </row>
    <row r="30" spans="1:14" ht="21" customHeight="1">
      <c r="A30" s="191"/>
      <c r="B30" s="295"/>
      <c r="C30" s="296"/>
      <c r="D30" s="377"/>
      <c r="E30" s="23"/>
      <c r="F30" s="57"/>
      <c r="G30" s="382"/>
      <c r="H30" s="332"/>
      <c r="I30" s="63"/>
      <c r="J30" s="70"/>
      <c r="K30" s="70"/>
      <c r="L30" s="64" t="str">
        <f t="shared" si="1"/>
        <v/>
      </c>
      <c r="M30" s="320"/>
      <c r="N30" s="320"/>
    </row>
    <row r="31" spans="1:14" ht="21" customHeight="1">
      <c r="A31" s="190" t="s">
        <v>209</v>
      </c>
      <c r="B31" s="292" t="s">
        <v>199</v>
      </c>
      <c r="C31" s="293"/>
      <c r="D31" s="375"/>
      <c r="E31" s="21"/>
      <c r="F31" s="53"/>
      <c r="G31" s="378" t="s">
        <v>219</v>
      </c>
      <c r="H31" s="330"/>
      <c r="I31" s="63"/>
      <c r="L31" s="64" t="str">
        <f t="shared" si="1"/>
        <v/>
      </c>
      <c r="M31" s="319"/>
      <c r="N31" s="319"/>
    </row>
    <row r="32" spans="1:14" ht="21" customHeight="1">
      <c r="A32" s="191"/>
      <c r="B32" s="276"/>
      <c r="C32" s="277"/>
      <c r="D32" s="376"/>
      <c r="E32" s="22" t="str">
        <f>IF(I32=TRUE,J32,"")</f>
        <v/>
      </c>
      <c r="F32" s="54"/>
      <c r="G32" s="379"/>
      <c r="H32" s="331"/>
      <c r="I32" s="63" t="b">
        <v>0</v>
      </c>
      <c r="J32" s="70">
        <f>IF(I32=TRUE,1,0)</f>
        <v>0</v>
      </c>
      <c r="K32" s="70"/>
      <c r="L32" s="64" t="str">
        <f t="shared" si="1"/>
        <v/>
      </c>
      <c r="M32" s="320"/>
      <c r="N32" s="320"/>
    </row>
    <row r="33" spans="1:14" ht="21" customHeight="1">
      <c r="A33" s="191"/>
      <c r="B33" s="295"/>
      <c r="C33" s="296"/>
      <c r="D33" s="377"/>
      <c r="E33" s="23"/>
      <c r="F33" s="57"/>
      <c r="G33" s="379"/>
      <c r="H33" s="332"/>
      <c r="I33" s="63"/>
      <c r="J33" s="70"/>
      <c r="K33" s="70"/>
      <c r="L33" s="64" t="str">
        <f t="shared" si="1"/>
        <v/>
      </c>
      <c r="M33" s="320"/>
      <c r="N33" s="320"/>
    </row>
    <row r="34" spans="1:14" ht="21" customHeight="1">
      <c r="A34" s="190" t="s">
        <v>210</v>
      </c>
      <c r="B34" s="292" t="s">
        <v>200</v>
      </c>
      <c r="C34" s="293"/>
      <c r="D34" s="375"/>
      <c r="E34" s="155"/>
      <c r="F34" s="52"/>
      <c r="G34" s="380" t="s">
        <v>278</v>
      </c>
      <c r="H34" s="330"/>
      <c r="I34" s="63"/>
      <c r="J34" s="70"/>
      <c r="K34" s="70"/>
      <c r="L34" s="64" t="str">
        <f t="shared" si="1"/>
        <v/>
      </c>
      <c r="M34" s="319"/>
      <c r="N34" s="320"/>
    </row>
    <row r="35" spans="1:14" ht="21" customHeight="1">
      <c r="A35" s="191"/>
      <c r="B35" s="276"/>
      <c r="C35" s="277"/>
      <c r="D35" s="376"/>
      <c r="E35" s="22" t="str">
        <f>IF(I35=TRUE,J35,"")</f>
        <v/>
      </c>
      <c r="F35" s="49"/>
      <c r="G35" s="381"/>
      <c r="H35" s="331"/>
      <c r="I35" s="63" t="b">
        <v>0</v>
      </c>
      <c r="J35" s="70">
        <f>IF(I35=TRUE,1,0)</f>
        <v>0</v>
      </c>
      <c r="K35" s="70"/>
      <c r="L35" s="64" t="str">
        <f t="shared" si="1"/>
        <v/>
      </c>
      <c r="M35" s="320"/>
      <c r="N35" s="320"/>
    </row>
    <row r="36" spans="1:14" ht="21" customHeight="1">
      <c r="A36" s="191"/>
      <c r="B36" s="295"/>
      <c r="C36" s="296"/>
      <c r="D36" s="377"/>
      <c r="E36" s="159"/>
      <c r="F36" s="57"/>
      <c r="G36" s="382"/>
      <c r="H36" s="332"/>
      <c r="I36" s="63"/>
      <c r="J36" s="70"/>
      <c r="K36" s="70"/>
      <c r="L36" s="64" t="str">
        <f t="shared" si="1"/>
        <v/>
      </c>
      <c r="M36" s="320"/>
      <c r="N36" s="320"/>
    </row>
    <row r="37" spans="1:14" ht="21" customHeight="1">
      <c r="A37" s="190" t="s">
        <v>211</v>
      </c>
      <c r="B37" s="292" t="s">
        <v>220</v>
      </c>
      <c r="C37" s="293"/>
      <c r="D37" s="375"/>
      <c r="E37" s="21"/>
      <c r="F37" s="53"/>
      <c r="G37" s="378" t="s">
        <v>221</v>
      </c>
      <c r="H37" s="330"/>
      <c r="I37" s="63"/>
      <c r="J37" s="70"/>
      <c r="K37" s="70"/>
      <c r="L37" s="64" t="str">
        <f t="shared" si="1"/>
        <v/>
      </c>
      <c r="M37" s="320"/>
      <c r="N37" s="320"/>
    </row>
    <row r="38" spans="1:14" ht="21" customHeight="1">
      <c r="A38" s="191"/>
      <c r="B38" s="276"/>
      <c r="C38" s="277"/>
      <c r="D38" s="376"/>
      <c r="E38" s="22" t="str">
        <f>IF(I38=TRUE,J38,"")</f>
        <v/>
      </c>
      <c r="F38" s="54"/>
      <c r="G38" s="379"/>
      <c r="H38" s="331"/>
      <c r="I38" s="63" t="b">
        <v>0</v>
      </c>
      <c r="J38" s="70">
        <f>IF(I38=TRUE,1,0)</f>
        <v>0</v>
      </c>
      <c r="K38" s="70"/>
      <c r="L38" s="64" t="str">
        <f t="shared" si="1"/>
        <v/>
      </c>
      <c r="M38" s="320"/>
      <c r="N38" s="320"/>
    </row>
    <row r="39" spans="1:14" ht="21" customHeight="1">
      <c r="A39" s="191"/>
      <c r="B39" s="295"/>
      <c r="C39" s="296"/>
      <c r="D39" s="377"/>
      <c r="E39" s="23"/>
      <c r="F39" s="57"/>
      <c r="G39" s="379"/>
      <c r="H39" s="332"/>
      <c r="I39" s="63"/>
      <c r="J39" s="70"/>
      <c r="K39" s="70"/>
      <c r="L39" s="64" t="str">
        <f t="shared" si="1"/>
        <v/>
      </c>
      <c r="M39" s="320"/>
      <c r="N39" s="320"/>
    </row>
    <row r="40" spans="1:14" ht="40" customHeight="1">
      <c r="A40" s="190" t="s">
        <v>212</v>
      </c>
      <c r="B40" s="276" t="s">
        <v>259</v>
      </c>
      <c r="C40" s="277"/>
      <c r="D40" s="278"/>
      <c r="E40" s="26"/>
      <c r="F40" s="54"/>
      <c r="G40" s="287" t="s">
        <v>151</v>
      </c>
      <c r="H40" s="330"/>
      <c r="I40" s="63"/>
      <c r="J40" s="70"/>
      <c r="K40" s="70"/>
      <c r="L40" s="64" t="str">
        <f t="shared" si="1"/>
        <v/>
      </c>
      <c r="M40" s="320"/>
      <c r="N40" s="320"/>
    </row>
    <row r="41" spans="1:14" ht="21" customHeight="1">
      <c r="A41" s="191"/>
      <c r="B41" s="279" t="str">
        <f>IF(I41=TRUE,"取り組み内容について簡潔にご記載ください。(80字程度)","")</f>
        <v/>
      </c>
      <c r="C41" s="280"/>
      <c r="D41" s="281"/>
      <c r="E41" s="22" t="str">
        <f>IF(I41=TRUE,J41,"")</f>
        <v/>
      </c>
      <c r="F41" s="54"/>
      <c r="G41" s="288"/>
      <c r="H41" s="331"/>
      <c r="I41" s="63" t="b">
        <v>0</v>
      </c>
      <c r="J41" s="70">
        <f>IF(I41=TRUE,1,0)</f>
        <v>0</v>
      </c>
      <c r="K41" s="70"/>
      <c r="L41" s="64" t="str">
        <f t="shared" si="1"/>
        <v/>
      </c>
      <c r="M41" s="320"/>
      <c r="N41" s="320"/>
    </row>
    <row r="42" spans="1:14" ht="21" customHeight="1">
      <c r="A42" s="191"/>
      <c r="B42" s="282"/>
      <c r="C42" s="283"/>
      <c r="D42" s="284"/>
      <c r="E42" s="27"/>
      <c r="F42" s="54"/>
      <c r="G42" s="261"/>
      <c r="H42" s="332"/>
      <c r="I42" s="63"/>
      <c r="J42" s="70"/>
      <c r="K42" s="70"/>
      <c r="L42" s="64" t="str">
        <f t="shared" si="1"/>
        <v/>
      </c>
      <c r="M42" s="320"/>
      <c r="N42" s="320"/>
    </row>
    <row r="43" spans="1:14" ht="21" customHeight="1">
      <c r="A43" s="190" t="s">
        <v>213</v>
      </c>
      <c r="B43" s="292" t="s">
        <v>30</v>
      </c>
      <c r="C43" s="293"/>
      <c r="D43" s="294"/>
      <c r="E43" s="26"/>
      <c r="F43" s="53"/>
      <c r="G43" s="287" t="s">
        <v>151</v>
      </c>
      <c r="H43" s="330"/>
      <c r="I43" s="63"/>
      <c r="J43" s="70"/>
      <c r="K43" s="70"/>
      <c r="L43" s="64" t="str">
        <f t="shared" si="1"/>
        <v/>
      </c>
      <c r="M43" s="320"/>
      <c r="N43" s="320"/>
    </row>
    <row r="44" spans="1:14" ht="21" customHeight="1">
      <c r="A44" s="191"/>
      <c r="B44" s="279" t="str">
        <f>IF(I44=TRUE,"取り組み内容について簡潔にご記載ください。(80字程度)","")</f>
        <v/>
      </c>
      <c r="C44" s="280"/>
      <c r="D44" s="281"/>
      <c r="E44" s="22" t="str">
        <f>IF(I44=TRUE,J44,"")</f>
        <v/>
      </c>
      <c r="F44" s="54"/>
      <c r="G44" s="288"/>
      <c r="H44" s="331"/>
      <c r="I44" s="63" t="b">
        <v>0</v>
      </c>
      <c r="J44" s="70">
        <f>IF(I44=TRUE,1,0)</f>
        <v>0</v>
      </c>
      <c r="K44" s="70"/>
      <c r="L44" s="64" t="str">
        <f t="shared" si="1"/>
        <v/>
      </c>
      <c r="M44" s="320"/>
      <c r="N44" s="320"/>
    </row>
    <row r="45" spans="1:14" ht="21" customHeight="1">
      <c r="A45" s="191"/>
      <c r="B45" s="282"/>
      <c r="C45" s="283"/>
      <c r="D45" s="284"/>
      <c r="E45" s="27"/>
      <c r="F45" s="57"/>
      <c r="G45" s="261"/>
      <c r="H45" s="332"/>
      <c r="I45" s="63"/>
      <c r="J45" s="70"/>
      <c r="K45" s="70"/>
      <c r="L45" s="64" t="str">
        <f t="shared" si="1"/>
        <v/>
      </c>
      <c r="M45" s="320"/>
      <c r="N45" s="320"/>
    </row>
    <row r="46" spans="1:14" ht="21" customHeight="1">
      <c r="A46" s="190" t="s">
        <v>214</v>
      </c>
      <c r="B46" s="276" t="s">
        <v>30</v>
      </c>
      <c r="C46" s="277"/>
      <c r="D46" s="278"/>
      <c r="E46" s="26"/>
      <c r="F46" s="53"/>
      <c r="G46" s="287" t="s">
        <v>151</v>
      </c>
      <c r="H46" s="330"/>
      <c r="I46" s="63"/>
      <c r="J46" s="70"/>
      <c r="K46" s="70"/>
      <c r="L46" s="64" t="str">
        <f t="shared" si="1"/>
        <v/>
      </c>
      <c r="M46" s="320"/>
      <c r="N46" s="320"/>
    </row>
    <row r="47" spans="1:14" ht="21" customHeight="1">
      <c r="A47" s="191"/>
      <c r="B47" s="279" t="str">
        <f>IF(I47=TRUE,"取り組み内容について簡潔にご記載ください。(80字程度)","")</f>
        <v/>
      </c>
      <c r="C47" s="280"/>
      <c r="D47" s="281"/>
      <c r="E47" s="22" t="str">
        <f>IF(I47=TRUE,J47,"")</f>
        <v/>
      </c>
      <c r="F47" s="54"/>
      <c r="G47" s="288"/>
      <c r="H47" s="331"/>
      <c r="I47" s="63" t="b">
        <v>0</v>
      </c>
      <c r="J47" s="70">
        <f>IF(I47=TRUE,1,0)</f>
        <v>0</v>
      </c>
      <c r="K47" s="70"/>
      <c r="L47" s="64" t="str">
        <f t="shared" si="1"/>
        <v/>
      </c>
      <c r="M47" s="320"/>
      <c r="N47" s="320"/>
    </row>
    <row r="48" spans="1:14" ht="21" customHeight="1" thickBot="1">
      <c r="A48" s="192"/>
      <c r="B48" s="282"/>
      <c r="C48" s="283"/>
      <c r="D48" s="284"/>
      <c r="E48" s="27"/>
      <c r="F48" s="58"/>
      <c r="G48" s="261"/>
      <c r="H48" s="337"/>
      <c r="I48" s="63"/>
      <c r="J48" s="70"/>
      <c r="K48" s="70"/>
      <c r="L48" s="64" t="str">
        <f t="shared" si="1"/>
        <v/>
      </c>
      <c r="M48" s="320"/>
      <c r="N48" s="320"/>
    </row>
    <row r="49" spans="1:19" ht="13" customHeight="1">
      <c r="A49" s="327" t="s">
        <v>116</v>
      </c>
      <c r="B49" s="327"/>
      <c r="C49" s="327"/>
      <c r="D49" s="327"/>
      <c r="E49" s="327"/>
      <c r="F49" s="327"/>
      <c r="G49" s="327"/>
      <c r="H49" s="327"/>
      <c r="I49" s="76"/>
      <c r="J49" s="70"/>
      <c r="K49" s="70"/>
      <c r="L49" s="76"/>
      <c r="M49" s="25"/>
      <c r="N49" s="25"/>
      <c r="Q49" s="25"/>
    </row>
    <row r="50" spans="1:19" ht="12.5" customHeight="1">
      <c r="A50" s="328" t="s">
        <v>82</v>
      </c>
      <c r="B50" s="328"/>
      <c r="C50" s="328"/>
      <c r="D50" s="328"/>
      <c r="E50" s="328"/>
      <c r="F50" s="328"/>
      <c r="G50" s="328"/>
      <c r="H50" s="328"/>
      <c r="J50" s="70"/>
      <c r="K50" s="70"/>
      <c r="M50" s="25"/>
      <c r="N50" s="25"/>
      <c r="O50" s="156"/>
      <c r="P50" s="25"/>
      <c r="Q50" s="25"/>
    </row>
    <row r="51" spans="1:19" ht="26" customHeight="1">
      <c r="A51" s="327" t="s">
        <v>64</v>
      </c>
      <c r="B51" s="327"/>
      <c r="C51" s="327"/>
      <c r="D51" s="327"/>
      <c r="E51" s="327"/>
      <c r="F51" s="327"/>
      <c r="G51" s="327"/>
      <c r="H51" s="327"/>
      <c r="J51" s="70"/>
      <c r="K51" s="70"/>
      <c r="M51" s="25"/>
      <c r="N51" s="25"/>
      <c r="O51" s="156"/>
      <c r="P51" s="25"/>
      <c r="Q51" s="25"/>
    </row>
    <row r="52" spans="1:19" ht="12.5">
      <c r="A52" s="327"/>
      <c r="B52" s="327"/>
      <c r="C52" s="327"/>
      <c r="D52" s="327"/>
      <c r="E52" s="327"/>
      <c r="F52" s="327"/>
      <c r="G52" s="327"/>
      <c r="H52" s="327"/>
      <c r="M52" s="25"/>
      <c r="N52" s="25"/>
      <c r="O52" s="156"/>
      <c r="P52" s="25"/>
      <c r="Q52" s="25"/>
    </row>
    <row r="53" spans="1:19" s="9" customFormat="1" ht="14">
      <c r="A53" s="193"/>
      <c r="B53"/>
      <c r="C53"/>
      <c r="D53"/>
      <c r="E53"/>
      <c r="F53"/>
      <c r="G53" s="204"/>
      <c r="H53" s="30" t="s">
        <v>23</v>
      </c>
      <c r="I53" s="64"/>
      <c r="J53" s="64"/>
      <c r="K53" s="64"/>
      <c r="L53" s="64"/>
      <c r="M53"/>
      <c r="N53"/>
      <c r="O53" s="29"/>
      <c r="P53" s="29"/>
      <c r="Q53" s="29"/>
      <c r="R53" s="29"/>
      <c r="S53" s="29"/>
    </row>
  </sheetData>
  <sheetProtection algorithmName="SHA-512" hashValue="p5acuI+nmHrohO47/ZWBDaS0WsgY7DpPy+8plLuQnPRkvhaNEkCEEuYJG2qu0POu2BtDBLe+HH9SpuXo4/g4Yw==" saltValue="WGHD0Zw9sD0IHd62M58xjw==" spinCount="100000" sheet="1" objects="1" scenarios="1" selectLockedCells="1"/>
  <mergeCells count="86">
    <mergeCell ref="M46:M48"/>
    <mergeCell ref="N10:N12"/>
    <mergeCell ref="N13:N15"/>
    <mergeCell ref="N16:N18"/>
    <mergeCell ref="N19:N21"/>
    <mergeCell ref="N40:N42"/>
    <mergeCell ref="N43:N45"/>
    <mergeCell ref="N46:N48"/>
    <mergeCell ref="M19:M21"/>
    <mergeCell ref="M40:M42"/>
    <mergeCell ref="M43:M45"/>
    <mergeCell ref="N31:N33"/>
    <mergeCell ref="M4:M6"/>
    <mergeCell ref="N4:N6"/>
    <mergeCell ref="M10:M12"/>
    <mergeCell ref="M13:M15"/>
    <mergeCell ref="M16:M18"/>
    <mergeCell ref="H4:H6"/>
    <mergeCell ref="H10:H12"/>
    <mergeCell ref="A52:H52"/>
    <mergeCell ref="B16:D18"/>
    <mergeCell ref="B40:D40"/>
    <mergeCell ref="B43:D43"/>
    <mergeCell ref="B46:D46"/>
    <mergeCell ref="B41:D42"/>
    <mergeCell ref="B44:D45"/>
    <mergeCell ref="A50:H50"/>
    <mergeCell ref="A51:H51"/>
    <mergeCell ref="B47:D48"/>
    <mergeCell ref="G40:G42"/>
    <mergeCell ref="B13:D15"/>
    <mergeCell ref="H13:H15"/>
    <mergeCell ref="H16:H18"/>
    <mergeCell ref="B3:D3"/>
    <mergeCell ref="B10:D12"/>
    <mergeCell ref="E4:E6"/>
    <mergeCell ref="B19:D21"/>
    <mergeCell ref="G4:G6"/>
    <mergeCell ref="G10:G12"/>
    <mergeCell ref="G13:G15"/>
    <mergeCell ref="G16:G18"/>
    <mergeCell ref="B4:D6"/>
    <mergeCell ref="F4:F6"/>
    <mergeCell ref="B7:D9"/>
    <mergeCell ref="E7:E9"/>
    <mergeCell ref="G7:G9"/>
    <mergeCell ref="H46:H48"/>
    <mergeCell ref="A49:H49"/>
    <mergeCell ref="G43:G45"/>
    <mergeCell ref="G46:G48"/>
    <mergeCell ref="G19:G21"/>
    <mergeCell ref="H19:H21"/>
    <mergeCell ref="B22:D24"/>
    <mergeCell ref="G22:G24"/>
    <mergeCell ref="B25:D27"/>
    <mergeCell ref="G25:G27"/>
    <mergeCell ref="B28:D30"/>
    <mergeCell ref="G28:G30"/>
    <mergeCell ref="B31:D33"/>
    <mergeCell ref="G31:G33"/>
    <mergeCell ref="B34:D36"/>
    <mergeCell ref="G34:G36"/>
    <mergeCell ref="H7:H9"/>
    <mergeCell ref="M7:M9"/>
    <mergeCell ref="N7:N9"/>
    <mergeCell ref="H40:H42"/>
    <mergeCell ref="H43:H45"/>
    <mergeCell ref="H22:H24"/>
    <mergeCell ref="M22:M24"/>
    <mergeCell ref="N22:N24"/>
    <mergeCell ref="H25:H27"/>
    <mergeCell ref="M25:M27"/>
    <mergeCell ref="N25:N27"/>
    <mergeCell ref="H28:H30"/>
    <mergeCell ref="M28:M30"/>
    <mergeCell ref="N28:N30"/>
    <mergeCell ref="H31:H33"/>
    <mergeCell ref="M31:M33"/>
    <mergeCell ref="H34:H36"/>
    <mergeCell ref="M34:M36"/>
    <mergeCell ref="N34:N36"/>
    <mergeCell ref="B37:D39"/>
    <mergeCell ref="G37:G39"/>
    <mergeCell ref="H37:H39"/>
    <mergeCell ref="M37:M39"/>
    <mergeCell ref="N37:N39"/>
  </mergeCells>
  <phoneticPr fontId="1"/>
  <conditionalFormatting sqref="B41:D42">
    <cfRule type="containsText" dxfId="18" priority="5" operator="containsText" text="80字">
      <formula>NOT(ISERROR(SEARCH("80字",B41)))</formula>
    </cfRule>
  </conditionalFormatting>
  <conditionalFormatting sqref="B44:D45">
    <cfRule type="containsText" dxfId="17" priority="4" operator="containsText" text="80字">
      <formula>NOT(ISERROR(SEARCH("80字",B44)))</formula>
    </cfRule>
  </conditionalFormatting>
  <conditionalFormatting sqref="B47:D48">
    <cfRule type="containsText" dxfId="16" priority="3" operator="containsText" text="80字">
      <formula>NOT(ISERROR(SEARCH("80字",B47)))</formula>
    </cfRule>
  </conditionalFormatting>
  <conditionalFormatting sqref="E4">
    <cfRule type="containsText" dxfId="15" priority="8" operator="containsText" text="必須">
      <formula>NOT(ISERROR(SEARCH("必須",E4)))</formula>
    </cfRule>
  </conditionalFormatting>
  <conditionalFormatting sqref="E7">
    <cfRule type="containsText" dxfId="14" priority="1" operator="containsText" text="必須">
      <formula>NOT(ISERROR(SEARCH("必須",E7)))</formula>
    </cfRule>
  </conditionalFormatting>
  <hyperlinks>
    <hyperlink ref="H53" location="'4-4省エネ'!A1" display="↑上へ" xr:uid="{00000000-0004-0000-0400-000000000000}"/>
  </hyperlinks>
  <pageMargins left="0.51181102362204722" right="0.51181102362204722" top="0.74803149606299213" bottom="0.35433070866141736" header="0.31496062992125984" footer="0.31496062992125984"/>
  <pageSetup paperSize="9" scale="66" orientation="portrait" r:id="rId1"/>
  <headerFooter>
    <oddHeader>&amp;L付属証明書　5ページ&amp;R503V2</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0353" r:id="rId4" name="Check Box 1">
              <controlPr defaultSize="0" autoFill="0" autoLine="0" autoPict="0" altText="はい">
                <anchor moveWithCells="1">
                  <from>
                    <xdr:col>5</xdr:col>
                    <xdr:colOff>12700</xdr:colOff>
                    <xdr:row>4</xdr:row>
                    <xdr:rowOff>146050</xdr:rowOff>
                  </from>
                  <to>
                    <xdr:col>6</xdr:col>
                    <xdr:colOff>0</xdr:colOff>
                    <xdr:row>4</xdr:row>
                    <xdr:rowOff>406400</xdr:rowOff>
                  </to>
                </anchor>
              </controlPr>
            </control>
          </mc:Choice>
        </mc:AlternateContent>
        <mc:AlternateContent xmlns:mc="http://schemas.openxmlformats.org/markup-compatibility/2006">
          <mc:Choice Requires="x14">
            <control shapeId="100354" r:id="rId5" name="Check Box 2">
              <controlPr defaultSize="0" autoFill="0" autoLine="0" autoPict="0" altText="はい">
                <anchor moveWithCells="1">
                  <from>
                    <xdr:col>4</xdr:col>
                    <xdr:colOff>869950</xdr:colOff>
                    <xdr:row>18</xdr:row>
                    <xdr:rowOff>254000</xdr:rowOff>
                  </from>
                  <to>
                    <xdr:col>5</xdr:col>
                    <xdr:colOff>711200</xdr:colOff>
                    <xdr:row>19</xdr:row>
                    <xdr:rowOff>254000</xdr:rowOff>
                  </to>
                </anchor>
              </controlPr>
            </control>
          </mc:Choice>
        </mc:AlternateContent>
        <mc:AlternateContent xmlns:mc="http://schemas.openxmlformats.org/markup-compatibility/2006">
          <mc:Choice Requires="x14">
            <control shapeId="100361" r:id="rId6" name="Check Box 9">
              <controlPr defaultSize="0" autoFill="0" autoLine="0" autoPict="0" altText="はい">
                <anchor moveWithCells="1">
                  <from>
                    <xdr:col>4</xdr:col>
                    <xdr:colOff>869950</xdr:colOff>
                    <xdr:row>9</xdr:row>
                    <xdr:rowOff>247650</xdr:rowOff>
                  </from>
                  <to>
                    <xdr:col>5</xdr:col>
                    <xdr:colOff>711200</xdr:colOff>
                    <xdr:row>10</xdr:row>
                    <xdr:rowOff>247650</xdr:rowOff>
                  </to>
                </anchor>
              </controlPr>
            </control>
          </mc:Choice>
        </mc:AlternateContent>
        <mc:AlternateContent xmlns:mc="http://schemas.openxmlformats.org/markup-compatibility/2006">
          <mc:Choice Requires="x14">
            <control shapeId="100362" r:id="rId7" name="Check Box 10">
              <controlPr defaultSize="0" autoFill="0" autoLine="0" autoPict="0" altText="はい">
                <anchor moveWithCells="1">
                  <from>
                    <xdr:col>4</xdr:col>
                    <xdr:colOff>869950</xdr:colOff>
                    <xdr:row>12</xdr:row>
                    <xdr:rowOff>247650</xdr:rowOff>
                  </from>
                  <to>
                    <xdr:col>5</xdr:col>
                    <xdr:colOff>711200</xdr:colOff>
                    <xdr:row>13</xdr:row>
                    <xdr:rowOff>247650</xdr:rowOff>
                  </to>
                </anchor>
              </controlPr>
            </control>
          </mc:Choice>
        </mc:AlternateContent>
        <mc:AlternateContent xmlns:mc="http://schemas.openxmlformats.org/markup-compatibility/2006">
          <mc:Choice Requires="x14">
            <control shapeId="100365" r:id="rId8" name="Check Box 13">
              <controlPr defaultSize="0" autoFill="0" autoLine="0" autoPict="0" altText="はい">
                <anchor moveWithCells="1">
                  <from>
                    <xdr:col>4</xdr:col>
                    <xdr:colOff>869950</xdr:colOff>
                    <xdr:row>15</xdr:row>
                    <xdr:rowOff>254000</xdr:rowOff>
                  </from>
                  <to>
                    <xdr:col>5</xdr:col>
                    <xdr:colOff>711200</xdr:colOff>
                    <xdr:row>16</xdr:row>
                    <xdr:rowOff>254000</xdr:rowOff>
                  </to>
                </anchor>
              </controlPr>
            </control>
          </mc:Choice>
        </mc:AlternateContent>
        <mc:AlternateContent xmlns:mc="http://schemas.openxmlformats.org/markup-compatibility/2006">
          <mc:Choice Requires="x14">
            <control shapeId="100366" r:id="rId9" name="Check Box 14">
              <controlPr defaultSize="0" autoFill="0" autoLine="0" autoPict="0" altText="はい">
                <anchor moveWithCells="1">
                  <from>
                    <xdr:col>4</xdr:col>
                    <xdr:colOff>869950</xdr:colOff>
                    <xdr:row>39</xdr:row>
                    <xdr:rowOff>501650</xdr:rowOff>
                  </from>
                  <to>
                    <xdr:col>5</xdr:col>
                    <xdr:colOff>711200</xdr:colOff>
                    <xdr:row>40</xdr:row>
                    <xdr:rowOff>247650</xdr:rowOff>
                  </to>
                </anchor>
              </controlPr>
            </control>
          </mc:Choice>
        </mc:AlternateContent>
        <mc:AlternateContent xmlns:mc="http://schemas.openxmlformats.org/markup-compatibility/2006">
          <mc:Choice Requires="x14">
            <control shapeId="100367" r:id="rId10" name="Check Box 15">
              <controlPr defaultSize="0" autoFill="0" autoLine="0" autoPict="0" altText="はい">
                <anchor moveWithCells="1">
                  <from>
                    <xdr:col>4</xdr:col>
                    <xdr:colOff>869950</xdr:colOff>
                    <xdr:row>42</xdr:row>
                    <xdr:rowOff>260350</xdr:rowOff>
                  </from>
                  <to>
                    <xdr:col>5</xdr:col>
                    <xdr:colOff>711200</xdr:colOff>
                    <xdr:row>43</xdr:row>
                    <xdr:rowOff>266700</xdr:rowOff>
                  </to>
                </anchor>
              </controlPr>
            </control>
          </mc:Choice>
        </mc:AlternateContent>
        <mc:AlternateContent xmlns:mc="http://schemas.openxmlformats.org/markup-compatibility/2006">
          <mc:Choice Requires="x14">
            <control shapeId="100368" r:id="rId11" name="Check Box 16">
              <controlPr defaultSize="0" autoFill="0" autoLine="0" autoPict="0" altText="はい">
                <anchor moveWithCells="1">
                  <from>
                    <xdr:col>4</xdr:col>
                    <xdr:colOff>869950</xdr:colOff>
                    <xdr:row>45</xdr:row>
                    <xdr:rowOff>266700</xdr:rowOff>
                  </from>
                  <to>
                    <xdr:col>5</xdr:col>
                    <xdr:colOff>711200</xdr:colOff>
                    <xdr:row>47</xdr:row>
                    <xdr:rowOff>0</xdr:rowOff>
                  </to>
                </anchor>
              </controlPr>
            </control>
          </mc:Choice>
        </mc:AlternateContent>
        <mc:AlternateContent xmlns:mc="http://schemas.openxmlformats.org/markup-compatibility/2006">
          <mc:Choice Requires="x14">
            <control shapeId="100390" r:id="rId12" name="Check Box 38">
              <controlPr defaultSize="0" autoFill="0" autoLine="0" autoPict="0" altText="はい">
                <anchor moveWithCells="1">
                  <from>
                    <xdr:col>4</xdr:col>
                    <xdr:colOff>869950</xdr:colOff>
                    <xdr:row>6</xdr:row>
                    <xdr:rowOff>241300</xdr:rowOff>
                  </from>
                  <to>
                    <xdr:col>5</xdr:col>
                    <xdr:colOff>711200</xdr:colOff>
                    <xdr:row>7</xdr:row>
                    <xdr:rowOff>241300</xdr:rowOff>
                  </to>
                </anchor>
              </controlPr>
            </control>
          </mc:Choice>
        </mc:AlternateContent>
        <mc:AlternateContent xmlns:mc="http://schemas.openxmlformats.org/markup-compatibility/2006">
          <mc:Choice Requires="x14">
            <control shapeId="100392" r:id="rId13" name="Check Box 40">
              <controlPr defaultSize="0" autoFill="0" autoLine="0" autoPict="0" altText="はい">
                <anchor moveWithCells="1">
                  <from>
                    <xdr:col>4</xdr:col>
                    <xdr:colOff>869950</xdr:colOff>
                    <xdr:row>27</xdr:row>
                    <xdr:rowOff>260350</xdr:rowOff>
                  </from>
                  <to>
                    <xdr:col>5</xdr:col>
                    <xdr:colOff>711200</xdr:colOff>
                    <xdr:row>28</xdr:row>
                    <xdr:rowOff>260350</xdr:rowOff>
                  </to>
                </anchor>
              </controlPr>
            </control>
          </mc:Choice>
        </mc:AlternateContent>
        <mc:AlternateContent xmlns:mc="http://schemas.openxmlformats.org/markup-compatibility/2006">
          <mc:Choice Requires="x14">
            <control shapeId="100393" r:id="rId14" name="Check Box 41">
              <controlPr defaultSize="0" autoFill="0" autoLine="0" autoPict="0" altText="はい">
                <anchor moveWithCells="1">
                  <from>
                    <xdr:col>4</xdr:col>
                    <xdr:colOff>869950</xdr:colOff>
                    <xdr:row>21</xdr:row>
                    <xdr:rowOff>254000</xdr:rowOff>
                  </from>
                  <to>
                    <xdr:col>5</xdr:col>
                    <xdr:colOff>711200</xdr:colOff>
                    <xdr:row>22</xdr:row>
                    <xdr:rowOff>260350</xdr:rowOff>
                  </to>
                </anchor>
              </controlPr>
            </control>
          </mc:Choice>
        </mc:AlternateContent>
        <mc:AlternateContent xmlns:mc="http://schemas.openxmlformats.org/markup-compatibility/2006">
          <mc:Choice Requires="x14">
            <control shapeId="100394" r:id="rId15" name="Check Box 42">
              <controlPr defaultSize="0" autoFill="0" autoLine="0" autoPict="0" altText="はい">
                <anchor moveWithCells="1">
                  <from>
                    <xdr:col>4</xdr:col>
                    <xdr:colOff>869950</xdr:colOff>
                    <xdr:row>24</xdr:row>
                    <xdr:rowOff>260350</xdr:rowOff>
                  </from>
                  <to>
                    <xdr:col>5</xdr:col>
                    <xdr:colOff>711200</xdr:colOff>
                    <xdr:row>25</xdr:row>
                    <xdr:rowOff>260350</xdr:rowOff>
                  </to>
                </anchor>
              </controlPr>
            </control>
          </mc:Choice>
        </mc:AlternateContent>
        <mc:AlternateContent xmlns:mc="http://schemas.openxmlformats.org/markup-compatibility/2006">
          <mc:Choice Requires="x14">
            <control shapeId="100395" r:id="rId16" name="Check Box 43">
              <controlPr defaultSize="0" autoFill="0" autoLine="0" autoPict="0" altText="はい">
                <anchor moveWithCells="1">
                  <from>
                    <xdr:col>4</xdr:col>
                    <xdr:colOff>869950</xdr:colOff>
                    <xdr:row>37</xdr:row>
                    <xdr:rowOff>6350</xdr:rowOff>
                  </from>
                  <to>
                    <xdr:col>5</xdr:col>
                    <xdr:colOff>711200</xdr:colOff>
                    <xdr:row>38</xdr:row>
                    <xdr:rowOff>6350</xdr:rowOff>
                  </to>
                </anchor>
              </controlPr>
            </control>
          </mc:Choice>
        </mc:AlternateContent>
        <mc:AlternateContent xmlns:mc="http://schemas.openxmlformats.org/markup-compatibility/2006">
          <mc:Choice Requires="x14">
            <control shapeId="100396" r:id="rId17" name="Check Box 44">
              <controlPr defaultSize="0" autoFill="0" autoLine="0" autoPict="0" altText="はい">
                <anchor moveWithCells="1">
                  <from>
                    <xdr:col>4</xdr:col>
                    <xdr:colOff>869950</xdr:colOff>
                    <xdr:row>30</xdr:row>
                    <xdr:rowOff>266700</xdr:rowOff>
                  </from>
                  <to>
                    <xdr:col>5</xdr:col>
                    <xdr:colOff>711200</xdr:colOff>
                    <xdr:row>31</xdr:row>
                    <xdr:rowOff>266700</xdr:rowOff>
                  </to>
                </anchor>
              </controlPr>
            </control>
          </mc:Choice>
        </mc:AlternateContent>
        <mc:AlternateContent xmlns:mc="http://schemas.openxmlformats.org/markup-compatibility/2006">
          <mc:Choice Requires="x14">
            <control shapeId="100397" r:id="rId18" name="Check Box 45">
              <controlPr defaultSize="0" autoFill="0" autoLine="0" autoPict="0" altText="はい">
                <anchor moveWithCells="1">
                  <from>
                    <xdr:col>4</xdr:col>
                    <xdr:colOff>869950</xdr:colOff>
                    <xdr:row>34</xdr:row>
                    <xdr:rowOff>0</xdr:rowOff>
                  </from>
                  <to>
                    <xdr:col>5</xdr:col>
                    <xdr:colOff>711200</xdr:colOff>
                    <xdr:row>35</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38"/>
  <sheetViews>
    <sheetView view="pageBreakPreview" zoomScaleNormal="100" zoomScaleSheetLayoutView="100" workbookViewId="0"/>
  </sheetViews>
  <sheetFormatPr defaultColWidth="9" defaultRowHeight="13"/>
  <cols>
    <col min="1" max="1" width="5.6328125" style="25" customWidth="1"/>
    <col min="2" max="3" width="15.6328125" style="2" customWidth="1"/>
    <col min="4" max="4" width="15.6328125" style="3" customWidth="1"/>
    <col min="5" max="5" width="12.54296875" style="3" bestFit="1" customWidth="1"/>
    <col min="6" max="8" width="10.6328125" style="2" customWidth="1"/>
    <col min="9" max="9" width="8.7265625" style="64" hidden="1" customWidth="1"/>
    <col min="10" max="11" width="2.7265625" style="64" hidden="1" customWidth="1"/>
    <col min="12" max="12" width="8.7265625" style="64" hidden="1" customWidth="1"/>
    <col min="13" max="14" width="40.6328125" style="2" hidden="1" customWidth="1"/>
    <col min="15" max="16" width="9" style="65"/>
    <col min="17" max="16384" width="9" style="2"/>
  </cols>
  <sheetData>
    <row r="1" spans="1:14" ht="21" customHeight="1">
      <c r="A1" s="188" t="s">
        <v>270</v>
      </c>
      <c r="D1" s="13"/>
      <c r="E1" s="14"/>
      <c r="F1" s="10"/>
      <c r="G1" s="10"/>
      <c r="M1" s="10"/>
      <c r="N1" s="10"/>
    </row>
    <row r="2" spans="1:14" ht="21" customHeight="1">
      <c r="D2" s="15"/>
      <c r="E2" s="28">
        <f>SUM(E4:E33)</f>
        <v>0</v>
      </c>
      <c r="F2" s="16" t="s">
        <v>12</v>
      </c>
      <c r="G2" s="10"/>
      <c r="M2" s="66"/>
      <c r="N2" s="66"/>
    </row>
    <row r="3" spans="1:14" ht="21" customHeight="1" thickBot="1">
      <c r="A3" s="189" t="s">
        <v>117</v>
      </c>
      <c r="B3" s="289" t="s">
        <v>22</v>
      </c>
      <c r="C3" s="290"/>
      <c r="D3" s="291"/>
      <c r="E3" s="18" t="s">
        <v>20</v>
      </c>
      <c r="F3" s="19" t="s">
        <v>31</v>
      </c>
      <c r="G3" s="46" t="s">
        <v>180</v>
      </c>
      <c r="H3" s="47" t="s">
        <v>181</v>
      </c>
      <c r="I3" s="67" t="s">
        <v>10</v>
      </c>
      <c r="J3" s="68" t="s">
        <v>11</v>
      </c>
      <c r="L3" s="69" t="str">
        <f>_xlfn.CONCAT(L11:L33)</f>
        <v/>
      </c>
      <c r="M3" s="33" t="s">
        <v>75</v>
      </c>
      <c r="N3" s="33" t="s">
        <v>76</v>
      </c>
    </row>
    <row r="4" spans="1:14" ht="21" customHeight="1">
      <c r="A4" s="190" t="s">
        <v>225</v>
      </c>
      <c r="B4" s="391" t="s">
        <v>224</v>
      </c>
      <c r="C4" s="392"/>
      <c r="D4" s="393"/>
      <c r="E4" s="298" t="str">
        <f>IF(I5=TRUE,"適合","必須")</f>
        <v>必須</v>
      </c>
      <c r="F4" s="157"/>
      <c r="G4" s="378" t="s">
        <v>236</v>
      </c>
      <c r="H4" s="334"/>
      <c r="I4" s="63"/>
      <c r="J4" s="70"/>
      <c r="K4" s="70"/>
      <c r="L4" s="64" t="str">
        <f>IF(I4=TRUE,IF(#REF!="－","",IF(#REF!&gt;1,A4&amp;#REF!&amp;"p",A4)),"")</f>
        <v/>
      </c>
      <c r="M4" s="319"/>
      <c r="N4" s="350"/>
    </row>
    <row r="5" spans="1:14" ht="21" customHeight="1">
      <c r="A5" s="191"/>
      <c r="B5" s="394"/>
      <c r="C5" s="395"/>
      <c r="D5" s="396"/>
      <c r="E5" s="299"/>
      <c r="F5" s="54"/>
      <c r="G5" s="379"/>
      <c r="H5" s="386"/>
      <c r="I5" s="63" t="b">
        <v>0</v>
      </c>
      <c r="J5" s="70"/>
      <c r="K5" s="70"/>
      <c r="M5" s="320"/>
      <c r="N5" s="320"/>
    </row>
    <row r="6" spans="1:14" ht="21" customHeight="1">
      <c r="A6" s="191"/>
      <c r="B6" s="397"/>
      <c r="C6" s="398"/>
      <c r="D6" s="399"/>
      <c r="E6" s="300"/>
      <c r="F6" s="57"/>
      <c r="G6" s="379"/>
      <c r="H6" s="387"/>
      <c r="I6" s="63"/>
      <c r="J6" s="70"/>
      <c r="K6" s="70"/>
      <c r="L6" s="64" t="str">
        <f>IF(I6=TRUE,IF(E6="－","",IF(E6&gt;1,A6&amp;E6&amp;"p",A6)),"")</f>
        <v/>
      </c>
      <c r="M6" s="320"/>
      <c r="N6" s="320"/>
    </row>
    <row r="7" spans="1:14" ht="21" customHeight="1">
      <c r="A7" s="190" t="s">
        <v>226</v>
      </c>
      <c r="B7" s="292" t="s">
        <v>230</v>
      </c>
      <c r="C7" s="293"/>
      <c r="D7" s="346"/>
      <c r="E7" s="298" t="str">
        <f>IF(I8=TRUE,"適合","必須")</f>
        <v>必須</v>
      </c>
      <c r="F7" s="388"/>
      <c r="G7" s="378" t="s">
        <v>237</v>
      </c>
      <c r="H7" s="330"/>
      <c r="I7" s="63"/>
      <c r="J7" s="70"/>
      <c r="K7" s="70"/>
      <c r="L7" s="64" t="str">
        <f>IF(I7=TRUE,IF(#REF!="－","",IF(#REF!&gt;1,A7&amp;#REF!&amp;"p",A7)),"")</f>
        <v/>
      </c>
      <c r="M7" s="320"/>
      <c r="N7" s="320"/>
    </row>
    <row r="8" spans="1:14" ht="21" customHeight="1">
      <c r="A8" s="191"/>
      <c r="B8" s="276"/>
      <c r="C8" s="277"/>
      <c r="D8" s="347"/>
      <c r="E8" s="299"/>
      <c r="F8" s="389"/>
      <c r="G8" s="379"/>
      <c r="H8" s="386"/>
      <c r="I8" s="63" t="b">
        <v>0</v>
      </c>
      <c r="J8" s="70"/>
      <c r="K8" s="70"/>
      <c r="M8" s="320"/>
      <c r="N8" s="320"/>
    </row>
    <row r="9" spans="1:14" ht="21" customHeight="1">
      <c r="A9" s="191"/>
      <c r="B9" s="295"/>
      <c r="C9" s="296"/>
      <c r="D9" s="348"/>
      <c r="E9" s="300"/>
      <c r="F9" s="390"/>
      <c r="G9" s="379"/>
      <c r="H9" s="387"/>
      <c r="I9" s="63"/>
      <c r="J9" s="70"/>
      <c r="K9" s="70"/>
      <c r="L9" s="64" t="str">
        <f t="shared" ref="L9:L10" si="0">IF(I9=TRUE,IF(E9="－","",IF(E9&gt;1,A9&amp;E9&amp;"p",A9)),"")</f>
        <v/>
      </c>
      <c r="M9" s="320"/>
      <c r="N9" s="320"/>
    </row>
    <row r="10" spans="1:14" ht="21" customHeight="1">
      <c r="A10" s="190" t="s">
        <v>51</v>
      </c>
      <c r="B10" s="292" t="s">
        <v>231</v>
      </c>
      <c r="C10" s="293"/>
      <c r="D10" s="346"/>
      <c r="E10" s="21"/>
      <c r="F10" s="53"/>
      <c r="G10" s="378" t="s">
        <v>149</v>
      </c>
      <c r="H10" s="330"/>
      <c r="I10" s="63"/>
      <c r="L10" s="64" t="str">
        <f t="shared" si="0"/>
        <v/>
      </c>
      <c r="M10" s="319"/>
      <c r="N10" s="320"/>
    </row>
    <row r="11" spans="1:14" ht="21" customHeight="1">
      <c r="A11" s="191"/>
      <c r="B11" s="276"/>
      <c r="C11" s="277"/>
      <c r="D11" s="347"/>
      <c r="E11" s="22" t="str">
        <f>IF(I11=TRUE,J11,"")</f>
        <v/>
      </c>
      <c r="F11" s="54"/>
      <c r="G11" s="379"/>
      <c r="H11" s="386"/>
      <c r="I11" s="63" t="b">
        <v>0</v>
      </c>
      <c r="J11" s="70">
        <f>IF(I11=TRUE,1,0)</f>
        <v>0</v>
      </c>
      <c r="K11" s="70"/>
      <c r="L11" s="64" t="str">
        <f>IF(I11=TRUE,IF(E11="－","",IF(E11&gt;1,A10&amp;E11&amp;"p",A10)),"")</f>
        <v/>
      </c>
      <c r="M11" s="320"/>
      <c r="N11" s="320"/>
    </row>
    <row r="12" spans="1:14" ht="21" customHeight="1">
      <c r="A12" s="191"/>
      <c r="B12" s="295"/>
      <c r="C12" s="296"/>
      <c r="D12" s="348"/>
      <c r="E12" s="23"/>
      <c r="F12" s="56"/>
      <c r="G12" s="379"/>
      <c r="H12" s="387"/>
      <c r="I12" s="63"/>
      <c r="J12" s="70"/>
      <c r="K12" s="70"/>
      <c r="L12" s="64" t="str">
        <f t="shared" ref="L12:L33" si="1">IF(I12=TRUE,IF(E12="－","",IF(E12&gt;1,A11&amp;E12&amp;"p",A11)),"")</f>
        <v/>
      </c>
      <c r="M12" s="320"/>
      <c r="N12" s="320"/>
    </row>
    <row r="13" spans="1:14" ht="21" customHeight="1">
      <c r="A13" s="190" t="s">
        <v>52</v>
      </c>
      <c r="B13" s="292" t="s">
        <v>232</v>
      </c>
      <c r="C13" s="293"/>
      <c r="D13" s="346"/>
      <c r="E13" s="21"/>
      <c r="F13" s="53"/>
      <c r="G13" s="378" t="s">
        <v>217</v>
      </c>
      <c r="H13" s="330"/>
      <c r="I13" s="63"/>
      <c r="J13" s="70"/>
      <c r="K13" s="70"/>
      <c r="L13" s="64" t="str">
        <f t="shared" si="1"/>
        <v/>
      </c>
      <c r="M13" s="319"/>
      <c r="N13" s="320"/>
    </row>
    <row r="14" spans="1:14" ht="21" customHeight="1">
      <c r="A14" s="191"/>
      <c r="B14" s="276"/>
      <c r="C14" s="277"/>
      <c r="D14" s="347"/>
      <c r="E14" s="22" t="str">
        <f>IF(I14=TRUE,J14,"")</f>
        <v/>
      </c>
      <c r="F14" s="54"/>
      <c r="G14" s="379"/>
      <c r="H14" s="386"/>
      <c r="I14" s="63" t="b">
        <v>0</v>
      </c>
      <c r="J14" s="70">
        <f>IF(I14=TRUE,1,0)</f>
        <v>0</v>
      </c>
      <c r="K14" s="70"/>
      <c r="L14" s="64" t="str">
        <f t="shared" si="1"/>
        <v/>
      </c>
      <c r="M14" s="320"/>
      <c r="N14" s="320"/>
    </row>
    <row r="15" spans="1:14" ht="21" customHeight="1">
      <c r="A15" s="191"/>
      <c r="B15" s="295"/>
      <c r="C15" s="296"/>
      <c r="D15" s="348"/>
      <c r="E15" s="23"/>
      <c r="F15" s="55"/>
      <c r="G15" s="379"/>
      <c r="H15" s="387"/>
      <c r="I15" s="63"/>
      <c r="J15" s="70"/>
      <c r="K15" s="70"/>
      <c r="L15" s="64" t="str">
        <f t="shared" si="1"/>
        <v/>
      </c>
      <c r="M15" s="320"/>
      <c r="N15" s="320"/>
    </row>
    <row r="16" spans="1:14" ht="106.5" customHeight="1">
      <c r="A16" s="190" t="s">
        <v>53</v>
      </c>
      <c r="B16" s="301" t="s">
        <v>233</v>
      </c>
      <c r="C16" s="302"/>
      <c r="D16" s="303"/>
      <c r="E16" s="21"/>
      <c r="F16" s="53"/>
      <c r="G16" s="378" t="s">
        <v>238</v>
      </c>
      <c r="H16" s="330"/>
      <c r="I16" s="63"/>
      <c r="J16" s="70"/>
      <c r="K16" s="70"/>
      <c r="L16" s="64" t="str">
        <f t="shared" si="1"/>
        <v/>
      </c>
      <c r="M16" s="319"/>
      <c r="N16" s="320"/>
    </row>
    <row r="17" spans="1:14" ht="28" customHeight="1">
      <c r="A17" s="191"/>
      <c r="B17" s="333" t="s">
        <v>128</v>
      </c>
      <c r="C17" s="333"/>
      <c r="D17" s="333"/>
      <c r="E17" s="194" t="str">
        <f>IF(I17=TRUE,J17,"")</f>
        <v/>
      </c>
      <c r="F17" s="195"/>
      <c r="G17" s="379"/>
      <c r="H17" s="386"/>
      <c r="I17" s="63" t="b">
        <v>0</v>
      </c>
      <c r="J17" s="70">
        <f>IF(I17=TRUE,1,0)</f>
        <v>0</v>
      </c>
      <c r="K17" s="70"/>
      <c r="L17" s="64" t="str">
        <f>IF(I17=TRUE,IF(E17="－","",IF(E17&gt;1,A16&amp;E17&amp;"p",A16)),"")</f>
        <v/>
      </c>
      <c r="M17" s="320"/>
      <c r="N17" s="320"/>
    </row>
    <row r="18" spans="1:14" ht="27" customHeight="1">
      <c r="A18" s="191"/>
      <c r="B18" s="295" t="s">
        <v>129</v>
      </c>
      <c r="C18" s="296"/>
      <c r="D18" s="297"/>
      <c r="E18" s="194" t="str">
        <f>IF(I18=TRUE,J18,"")</f>
        <v/>
      </c>
      <c r="F18" s="200"/>
      <c r="G18" s="379"/>
      <c r="H18" s="387"/>
      <c r="I18" s="63" t="b">
        <v>0</v>
      </c>
      <c r="J18" s="70">
        <f>IF(I18=TRUE,2,0)</f>
        <v>0</v>
      </c>
      <c r="K18" s="70"/>
      <c r="L18" s="64" t="str">
        <f>IF(I18=TRUE,IF(E18="－","",IF(E18&gt;1,A16&amp;E18&amp;"p",A16)),"")</f>
        <v/>
      </c>
      <c r="M18" s="320"/>
      <c r="N18" s="320"/>
    </row>
    <row r="19" spans="1:14" ht="21" customHeight="1">
      <c r="A19" s="190" t="s">
        <v>54</v>
      </c>
      <c r="B19" s="292" t="s">
        <v>234</v>
      </c>
      <c r="C19" s="293"/>
      <c r="D19" s="346"/>
      <c r="E19" s="21"/>
      <c r="F19" s="53"/>
      <c r="G19" s="378" t="s">
        <v>280</v>
      </c>
      <c r="H19" s="330"/>
      <c r="I19" s="63"/>
      <c r="J19" s="70"/>
      <c r="K19" s="70"/>
      <c r="L19" s="64" t="str">
        <f t="shared" si="1"/>
        <v/>
      </c>
      <c r="M19" s="320"/>
      <c r="N19" s="320"/>
    </row>
    <row r="20" spans="1:14" ht="21" customHeight="1">
      <c r="A20" s="191"/>
      <c r="B20" s="276"/>
      <c r="C20" s="277"/>
      <c r="D20" s="347"/>
      <c r="E20" s="22" t="str">
        <f>IF(I20=TRUE,J20,"")</f>
        <v/>
      </c>
      <c r="F20" s="54"/>
      <c r="G20" s="379"/>
      <c r="H20" s="386"/>
      <c r="I20" s="63" t="b">
        <v>0</v>
      </c>
      <c r="J20" s="70">
        <f>IF(I20=TRUE,1,0)</f>
        <v>0</v>
      </c>
      <c r="K20" s="70"/>
      <c r="L20" s="64" t="str">
        <f t="shared" si="1"/>
        <v/>
      </c>
      <c r="M20" s="320"/>
      <c r="N20" s="320"/>
    </row>
    <row r="21" spans="1:14" ht="21" customHeight="1">
      <c r="A21" s="191"/>
      <c r="B21" s="295"/>
      <c r="C21" s="296"/>
      <c r="D21" s="348"/>
      <c r="E21" s="23"/>
      <c r="F21" s="56"/>
      <c r="G21" s="379"/>
      <c r="H21" s="387"/>
      <c r="I21" s="63"/>
      <c r="J21" s="70"/>
      <c r="K21" s="70"/>
      <c r="L21" s="64" t="str">
        <f t="shared" si="1"/>
        <v/>
      </c>
      <c r="M21" s="320"/>
      <c r="N21" s="320"/>
    </row>
    <row r="22" spans="1:14" ht="21" customHeight="1">
      <c r="A22" s="190" t="s">
        <v>55</v>
      </c>
      <c r="B22" s="391" t="s">
        <v>235</v>
      </c>
      <c r="C22" s="392"/>
      <c r="D22" s="393"/>
      <c r="E22" s="21"/>
      <c r="F22" s="53"/>
      <c r="G22" s="378" t="s">
        <v>280</v>
      </c>
      <c r="H22" s="330"/>
      <c r="I22" s="63"/>
      <c r="J22" s="70"/>
      <c r="K22" s="70"/>
      <c r="L22" s="64" t="str">
        <f t="shared" si="1"/>
        <v/>
      </c>
      <c r="M22" s="320"/>
      <c r="N22" s="320"/>
    </row>
    <row r="23" spans="1:14" ht="21" customHeight="1">
      <c r="A23" s="191"/>
      <c r="B23" s="394"/>
      <c r="C23" s="395"/>
      <c r="D23" s="396"/>
      <c r="E23" s="22" t="str">
        <f>IF(I23=TRUE,J23,"")</f>
        <v/>
      </c>
      <c r="F23" s="54"/>
      <c r="G23" s="379"/>
      <c r="H23" s="386"/>
      <c r="I23" s="63" t="b">
        <v>0</v>
      </c>
      <c r="J23" s="70">
        <f>IF(I23=TRUE,1,0)</f>
        <v>0</v>
      </c>
      <c r="K23" s="70"/>
      <c r="L23" s="64" t="str">
        <f t="shared" si="1"/>
        <v/>
      </c>
      <c r="M23" s="320"/>
      <c r="N23" s="320"/>
    </row>
    <row r="24" spans="1:14" ht="21" customHeight="1">
      <c r="A24" s="191"/>
      <c r="B24" s="397"/>
      <c r="C24" s="398"/>
      <c r="D24" s="399"/>
      <c r="E24" s="23"/>
      <c r="F24" s="56"/>
      <c r="G24" s="379"/>
      <c r="H24" s="387"/>
      <c r="I24" s="63"/>
      <c r="J24" s="70"/>
      <c r="K24" s="70"/>
      <c r="L24" s="64" t="str">
        <f t="shared" si="1"/>
        <v/>
      </c>
      <c r="M24" s="320"/>
      <c r="N24" s="320"/>
    </row>
    <row r="25" spans="1:14" ht="51.5" customHeight="1">
      <c r="A25" s="190" t="s">
        <v>227</v>
      </c>
      <c r="B25" s="276" t="s">
        <v>260</v>
      </c>
      <c r="C25" s="277"/>
      <c r="D25" s="278"/>
      <c r="E25" s="26"/>
      <c r="F25" s="54"/>
      <c r="G25" s="287" t="s">
        <v>151</v>
      </c>
      <c r="H25" s="273"/>
      <c r="I25" s="63"/>
      <c r="J25" s="70"/>
      <c r="K25" s="70"/>
      <c r="L25" s="64" t="str">
        <f t="shared" si="1"/>
        <v/>
      </c>
      <c r="M25" s="320"/>
      <c r="N25" s="320"/>
    </row>
    <row r="26" spans="1:14" ht="21" customHeight="1">
      <c r="A26" s="191"/>
      <c r="B26" s="279" t="str">
        <f>IF(I26=TRUE,"取り組み内容について簡潔にご記載ください。(80字程度)","")</f>
        <v/>
      </c>
      <c r="C26" s="280"/>
      <c r="D26" s="281"/>
      <c r="E26" s="22" t="str">
        <f>IF(I26=TRUE,J26,"")</f>
        <v/>
      </c>
      <c r="F26" s="54"/>
      <c r="G26" s="288"/>
      <c r="H26" s="274"/>
      <c r="I26" s="63" t="b">
        <v>0</v>
      </c>
      <c r="J26" s="70">
        <f>IF(I26=TRUE,1,0)</f>
        <v>0</v>
      </c>
      <c r="K26" s="70"/>
      <c r="L26" s="64" t="str">
        <f t="shared" si="1"/>
        <v/>
      </c>
      <c r="M26" s="320"/>
      <c r="N26" s="320"/>
    </row>
    <row r="27" spans="1:14" ht="21" customHeight="1">
      <c r="A27" s="191"/>
      <c r="B27" s="282"/>
      <c r="C27" s="283"/>
      <c r="D27" s="284"/>
      <c r="E27" s="27"/>
      <c r="F27" s="54"/>
      <c r="G27" s="261"/>
      <c r="H27" s="275"/>
      <c r="I27" s="63"/>
      <c r="J27" s="70"/>
      <c r="K27" s="70"/>
      <c r="L27" s="64" t="str">
        <f t="shared" si="1"/>
        <v/>
      </c>
      <c r="M27" s="320"/>
      <c r="N27" s="320"/>
    </row>
    <row r="28" spans="1:14" ht="21" customHeight="1">
      <c r="A28" s="190" t="s">
        <v>228</v>
      </c>
      <c r="B28" s="292" t="s">
        <v>30</v>
      </c>
      <c r="C28" s="293"/>
      <c r="D28" s="294"/>
      <c r="E28" s="26"/>
      <c r="F28" s="53"/>
      <c r="G28" s="287" t="s">
        <v>151</v>
      </c>
      <c r="H28" s="273"/>
      <c r="I28" s="63"/>
      <c r="J28" s="70"/>
      <c r="K28" s="70"/>
      <c r="L28" s="64" t="str">
        <f t="shared" si="1"/>
        <v/>
      </c>
      <c r="M28" s="320"/>
      <c r="N28" s="320"/>
    </row>
    <row r="29" spans="1:14" ht="21" customHeight="1">
      <c r="A29" s="191"/>
      <c r="B29" s="279" t="str">
        <f>IF(I29=TRUE,"取り組み内容について簡潔にご記載ください。(80字程度)","")</f>
        <v/>
      </c>
      <c r="C29" s="280"/>
      <c r="D29" s="281"/>
      <c r="E29" s="22" t="str">
        <f>IF(I29=TRUE,J29,"")</f>
        <v/>
      </c>
      <c r="F29" s="54"/>
      <c r="G29" s="288"/>
      <c r="H29" s="274"/>
      <c r="I29" s="63" t="b">
        <v>0</v>
      </c>
      <c r="J29" s="70">
        <f>IF(I29=TRUE,1,0)</f>
        <v>0</v>
      </c>
      <c r="K29" s="70"/>
      <c r="L29" s="64" t="str">
        <f t="shared" si="1"/>
        <v/>
      </c>
      <c r="M29" s="320"/>
      <c r="N29" s="320"/>
    </row>
    <row r="30" spans="1:14" ht="21" customHeight="1">
      <c r="A30" s="191"/>
      <c r="B30" s="282"/>
      <c r="C30" s="283"/>
      <c r="D30" s="284"/>
      <c r="E30" s="27"/>
      <c r="F30" s="57"/>
      <c r="G30" s="261"/>
      <c r="H30" s="275"/>
      <c r="I30" s="63"/>
      <c r="J30" s="70"/>
      <c r="K30" s="70"/>
      <c r="L30" s="64" t="str">
        <f t="shared" si="1"/>
        <v/>
      </c>
      <c r="M30" s="320"/>
      <c r="N30" s="320"/>
    </row>
    <row r="31" spans="1:14" ht="21" customHeight="1">
      <c r="A31" s="190" t="s">
        <v>229</v>
      </c>
      <c r="B31" s="276" t="s">
        <v>30</v>
      </c>
      <c r="C31" s="277"/>
      <c r="D31" s="278"/>
      <c r="E31" s="26"/>
      <c r="F31" s="53"/>
      <c r="G31" s="287" t="s">
        <v>151</v>
      </c>
      <c r="H31" s="273"/>
      <c r="I31" s="63"/>
      <c r="J31" s="70"/>
      <c r="K31" s="70"/>
      <c r="L31" s="64" t="str">
        <f t="shared" si="1"/>
        <v/>
      </c>
      <c r="M31" s="320"/>
      <c r="N31" s="320"/>
    </row>
    <row r="32" spans="1:14" ht="21" customHeight="1">
      <c r="A32" s="191"/>
      <c r="B32" s="279" t="str">
        <f>IF(I32=TRUE,"取り組み内容について簡潔にご記載ください。(80字程度)","")</f>
        <v/>
      </c>
      <c r="C32" s="280"/>
      <c r="D32" s="281"/>
      <c r="E32" s="22" t="str">
        <f>IF(I32=TRUE,J32,"")</f>
        <v/>
      </c>
      <c r="F32" s="54"/>
      <c r="G32" s="288"/>
      <c r="H32" s="274"/>
      <c r="I32" s="63" t="b">
        <v>0</v>
      </c>
      <c r="J32" s="70">
        <f>IF(I32=TRUE,1,0)</f>
        <v>0</v>
      </c>
      <c r="K32" s="70"/>
      <c r="L32" s="64" t="str">
        <f t="shared" si="1"/>
        <v/>
      </c>
      <c r="M32" s="320"/>
      <c r="N32" s="320"/>
    </row>
    <row r="33" spans="1:19" ht="21" customHeight="1" thickBot="1">
      <c r="A33" s="192"/>
      <c r="B33" s="282"/>
      <c r="C33" s="283"/>
      <c r="D33" s="284"/>
      <c r="E33" s="27"/>
      <c r="F33" s="58"/>
      <c r="G33" s="261"/>
      <c r="H33" s="329"/>
      <c r="I33" s="63"/>
      <c r="J33" s="70"/>
      <c r="K33" s="70"/>
      <c r="L33" s="64" t="str">
        <f t="shared" si="1"/>
        <v/>
      </c>
      <c r="M33" s="320"/>
      <c r="N33" s="320"/>
    </row>
    <row r="34" spans="1:19" ht="13" customHeight="1">
      <c r="A34" s="327" t="s">
        <v>116</v>
      </c>
      <c r="B34" s="327"/>
      <c r="C34" s="327"/>
      <c r="D34" s="327"/>
      <c r="E34" s="327"/>
      <c r="F34" s="327"/>
      <c r="G34" s="327"/>
      <c r="H34" s="327"/>
      <c r="I34" s="76"/>
      <c r="J34" s="70"/>
      <c r="K34" s="70"/>
      <c r="L34" s="76"/>
      <c r="M34" s="75"/>
      <c r="N34" s="75"/>
      <c r="Q34" s="25"/>
    </row>
    <row r="35" spans="1:19" ht="12.5" customHeight="1">
      <c r="A35" s="328" t="s">
        <v>82</v>
      </c>
      <c r="B35" s="328"/>
      <c r="C35" s="328"/>
      <c r="D35" s="328"/>
      <c r="E35" s="328"/>
      <c r="F35" s="328"/>
      <c r="G35" s="328"/>
      <c r="H35" s="328"/>
      <c r="J35" s="70"/>
      <c r="K35" s="70"/>
      <c r="M35" s="25"/>
      <c r="N35" s="25"/>
      <c r="Q35" s="25"/>
    </row>
    <row r="36" spans="1:19" ht="26" customHeight="1">
      <c r="A36" s="327" t="s">
        <v>64</v>
      </c>
      <c r="B36" s="327"/>
      <c r="C36" s="327"/>
      <c r="D36" s="327"/>
      <c r="E36" s="327"/>
      <c r="F36" s="327"/>
      <c r="G36" s="327"/>
      <c r="H36" s="327"/>
      <c r="J36" s="70"/>
      <c r="K36" s="70"/>
      <c r="M36" s="25"/>
      <c r="N36" s="25"/>
      <c r="Q36" s="25"/>
    </row>
    <row r="37" spans="1:19" ht="12.5">
      <c r="A37" s="327"/>
      <c r="B37" s="327"/>
      <c r="C37" s="327"/>
      <c r="D37" s="327"/>
      <c r="E37" s="327"/>
      <c r="F37" s="327"/>
      <c r="G37" s="327"/>
      <c r="H37" s="327"/>
      <c r="M37" s="25"/>
      <c r="N37" s="25"/>
      <c r="Q37" s="25"/>
    </row>
    <row r="38" spans="1:19" s="9" customFormat="1" ht="14">
      <c r="A38" s="193"/>
      <c r="B38"/>
      <c r="C38"/>
      <c r="D38"/>
      <c r="E38"/>
      <c r="F38"/>
      <c r="G38"/>
      <c r="H38" s="30" t="s">
        <v>23</v>
      </c>
      <c r="I38" s="64"/>
      <c r="J38" s="64"/>
      <c r="K38" s="64"/>
      <c r="L38" s="64"/>
      <c r="M38"/>
      <c r="N38"/>
      <c r="O38" s="158"/>
      <c r="P38" s="158"/>
      <c r="Q38" s="29"/>
      <c r="R38" s="29"/>
      <c r="S38" s="29"/>
    </row>
  </sheetData>
  <sheetProtection algorithmName="SHA-512" hashValue="+DIfZWBBjuehE2Bh5Q5Q2UEubonJyN/nYMZv7ewWwD0EswwkKmcigeqh6J6oU4IqaV0fDy2YTcdVKFJWafz7tQ==" saltValue="6/TDFNvmRG9zi4XZ3gnjGA==" spinCount="100000" sheet="1" objects="1" scenarios="1" selectLockedCells="1"/>
  <mergeCells count="63">
    <mergeCell ref="M31:M33"/>
    <mergeCell ref="N7:N9"/>
    <mergeCell ref="N10:N12"/>
    <mergeCell ref="N13:N15"/>
    <mergeCell ref="N16:N18"/>
    <mergeCell ref="N19:N21"/>
    <mergeCell ref="N22:N24"/>
    <mergeCell ref="N25:N27"/>
    <mergeCell ref="N28:N30"/>
    <mergeCell ref="N31:N33"/>
    <mergeCell ref="M16:M18"/>
    <mergeCell ref="M19:M21"/>
    <mergeCell ref="M22:M24"/>
    <mergeCell ref="M25:M27"/>
    <mergeCell ref="M28:M30"/>
    <mergeCell ref="M4:M6"/>
    <mergeCell ref="N4:N6"/>
    <mergeCell ref="M7:M9"/>
    <mergeCell ref="M10:M12"/>
    <mergeCell ref="M13:M15"/>
    <mergeCell ref="A36:H36"/>
    <mergeCell ref="A37:H37"/>
    <mergeCell ref="B19:D21"/>
    <mergeCell ref="B25:D25"/>
    <mergeCell ref="B28:D28"/>
    <mergeCell ref="B31:D31"/>
    <mergeCell ref="B26:D27"/>
    <mergeCell ref="B29:D30"/>
    <mergeCell ref="B32:D33"/>
    <mergeCell ref="A35:H35"/>
    <mergeCell ref="G25:G27"/>
    <mergeCell ref="H28:H30"/>
    <mergeCell ref="H31:H33"/>
    <mergeCell ref="A34:H34"/>
    <mergeCell ref="H19:H21"/>
    <mergeCell ref="H22:H24"/>
    <mergeCell ref="B3:D3"/>
    <mergeCell ref="B4:D6"/>
    <mergeCell ref="B13:D15"/>
    <mergeCell ref="B22:D24"/>
    <mergeCell ref="B10:D12"/>
    <mergeCell ref="B7:D9"/>
    <mergeCell ref="H4:H6"/>
    <mergeCell ref="H7:H9"/>
    <mergeCell ref="H10:H12"/>
    <mergeCell ref="G4:G6"/>
    <mergeCell ref="B18:D18"/>
    <mergeCell ref="G7:G9"/>
    <mergeCell ref="G10:G12"/>
    <mergeCell ref="G13:G15"/>
    <mergeCell ref="G16:G18"/>
    <mergeCell ref="E4:E6"/>
    <mergeCell ref="E7:E9"/>
    <mergeCell ref="F7:F9"/>
    <mergeCell ref="H13:H15"/>
    <mergeCell ref="H16:H18"/>
    <mergeCell ref="B16:D16"/>
    <mergeCell ref="B17:D17"/>
    <mergeCell ref="H25:H27"/>
    <mergeCell ref="G28:G30"/>
    <mergeCell ref="G31:G33"/>
    <mergeCell ref="G19:G21"/>
    <mergeCell ref="G22:G24"/>
  </mergeCells>
  <phoneticPr fontId="1"/>
  <conditionalFormatting sqref="B26:D27">
    <cfRule type="containsText" dxfId="13" priority="5" operator="containsText" text="80字">
      <formula>NOT(ISERROR(SEARCH("80字",B26)))</formula>
    </cfRule>
  </conditionalFormatting>
  <conditionalFormatting sqref="B29:D30">
    <cfRule type="containsText" dxfId="12" priority="4" operator="containsText" text="80字">
      <formula>NOT(ISERROR(SEARCH("80字",B29)))</formula>
    </cfRule>
  </conditionalFormatting>
  <conditionalFormatting sqref="B32:D33">
    <cfRule type="containsText" dxfId="11" priority="3" operator="containsText" text="80字">
      <formula>NOT(ISERROR(SEARCH("80字",B32)))</formula>
    </cfRule>
  </conditionalFormatting>
  <conditionalFormatting sqref="E4 E7">
    <cfRule type="containsText" dxfId="10" priority="1" operator="containsText" text="必須">
      <formula>NOT(ISERROR(SEARCH("必須",E4)))</formula>
    </cfRule>
  </conditionalFormatting>
  <hyperlinks>
    <hyperlink ref="H38" location="'4-5物流'!A1" display="↑上へ" xr:uid="{00000000-0004-0000-0500-000000000000}"/>
  </hyperlinks>
  <pageMargins left="0.51181102362204722" right="0.51181102362204722" top="0.74803149606299213" bottom="0.35433070866141736" header="0.31496062992125984" footer="0.31496062992125984"/>
  <pageSetup paperSize="9" scale="86" orientation="portrait" r:id="rId1"/>
  <headerFooter>
    <oddHeader>&amp;L付属証明書　6ページ&amp;R503V2</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81926" r:id="rId4" name="Check Box 6">
              <controlPr defaultSize="0" autoFill="0" autoLine="0" autoPict="0" altText="はい">
                <anchor moveWithCells="1">
                  <from>
                    <xdr:col>4</xdr:col>
                    <xdr:colOff>869950</xdr:colOff>
                    <xdr:row>12</xdr:row>
                    <xdr:rowOff>247650</xdr:rowOff>
                  </from>
                  <to>
                    <xdr:col>5</xdr:col>
                    <xdr:colOff>711200</xdr:colOff>
                    <xdr:row>13</xdr:row>
                    <xdr:rowOff>247650</xdr:rowOff>
                  </to>
                </anchor>
              </controlPr>
            </control>
          </mc:Choice>
        </mc:AlternateContent>
        <mc:AlternateContent xmlns:mc="http://schemas.openxmlformats.org/markup-compatibility/2006">
          <mc:Choice Requires="x14">
            <control shapeId="81929" r:id="rId5" name="Check Box 9">
              <controlPr defaultSize="0" autoFill="0" autoLine="0" autoPict="0" altText="はい">
                <anchor moveWithCells="1">
                  <from>
                    <xdr:col>4</xdr:col>
                    <xdr:colOff>869950</xdr:colOff>
                    <xdr:row>16</xdr:row>
                    <xdr:rowOff>0</xdr:rowOff>
                  </from>
                  <to>
                    <xdr:col>5</xdr:col>
                    <xdr:colOff>711200</xdr:colOff>
                    <xdr:row>16</xdr:row>
                    <xdr:rowOff>266700</xdr:rowOff>
                  </to>
                </anchor>
              </controlPr>
            </control>
          </mc:Choice>
        </mc:AlternateContent>
        <mc:AlternateContent xmlns:mc="http://schemas.openxmlformats.org/markup-compatibility/2006">
          <mc:Choice Requires="x14">
            <control shapeId="81933" r:id="rId6" name="Check Box 13">
              <controlPr defaultSize="0" autoFill="0" autoLine="0" autoPict="0" altText="はい">
                <anchor moveWithCells="1">
                  <from>
                    <xdr:col>4</xdr:col>
                    <xdr:colOff>869950</xdr:colOff>
                    <xdr:row>22</xdr:row>
                    <xdr:rowOff>0</xdr:rowOff>
                  </from>
                  <to>
                    <xdr:col>5</xdr:col>
                    <xdr:colOff>711200</xdr:colOff>
                    <xdr:row>22</xdr:row>
                    <xdr:rowOff>266700</xdr:rowOff>
                  </to>
                </anchor>
              </controlPr>
            </control>
          </mc:Choice>
        </mc:AlternateContent>
        <mc:AlternateContent xmlns:mc="http://schemas.openxmlformats.org/markup-compatibility/2006">
          <mc:Choice Requires="x14">
            <control shapeId="81934" r:id="rId7" name="Check Box 14">
              <controlPr defaultSize="0" autoFill="0" autoLine="0" autoPict="0" altText="はい">
                <anchor moveWithCells="1">
                  <from>
                    <xdr:col>4</xdr:col>
                    <xdr:colOff>869950</xdr:colOff>
                    <xdr:row>19</xdr:row>
                    <xdr:rowOff>6350</xdr:rowOff>
                  </from>
                  <to>
                    <xdr:col>5</xdr:col>
                    <xdr:colOff>711200</xdr:colOff>
                    <xdr:row>20</xdr:row>
                    <xdr:rowOff>6350</xdr:rowOff>
                  </to>
                </anchor>
              </controlPr>
            </control>
          </mc:Choice>
        </mc:AlternateContent>
        <mc:AlternateContent xmlns:mc="http://schemas.openxmlformats.org/markup-compatibility/2006">
          <mc:Choice Requires="x14">
            <control shapeId="81935" r:id="rId8" name="Check Box 15">
              <controlPr defaultSize="0" autoFill="0" autoLine="0" autoPict="0" altText="はい">
                <anchor moveWithCells="1">
                  <from>
                    <xdr:col>4</xdr:col>
                    <xdr:colOff>869950</xdr:colOff>
                    <xdr:row>9</xdr:row>
                    <xdr:rowOff>254000</xdr:rowOff>
                  </from>
                  <to>
                    <xdr:col>5</xdr:col>
                    <xdr:colOff>711200</xdr:colOff>
                    <xdr:row>10</xdr:row>
                    <xdr:rowOff>254000</xdr:rowOff>
                  </to>
                </anchor>
              </controlPr>
            </control>
          </mc:Choice>
        </mc:AlternateContent>
        <mc:AlternateContent xmlns:mc="http://schemas.openxmlformats.org/markup-compatibility/2006">
          <mc:Choice Requires="x14">
            <control shapeId="81939" r:id="rId9" name="Check Box 19">
              <controlPr defaultSize="0" autoFill="0" autoLine="0" autoPict="0" altText="はい">
                <anchor moveWithCells="1">
                  <from>
                    <xdr:col>4</xdr:col>
                    <xdr:colOff>869950</xdr:colOff>
                    <xdr:row>25</xdr:row>
                    <xdr:rowOff>12700</xdr:rowOff>
                  </from>
                  <to>
                    <xdr:col>5</xdr:col>
                    <xdr:colOff>711200</xdr:colOff>
                    <xdr:row>26</xdr:row>
                    <xdr:rowOff>6350</xdr:rowOff>
                  </to>
                </anchor>
              </controlPr>
            </control>
          </mc:Choice>
        </mc:AlternateContent>
        <mc:AlternateContent xmlns:mc="http://schemas.openxmlformats.org/markup-compatibility/2006">
          <mc:Choice Requires="x14">
            <control shapeId="81940" r:id="rId10" name="Check Box 20">
              <controlPr defaultSize="0" autoFill="0" autoLine="0" autoPict="0" altText="はい">
                <anchor moveWithCells="1">
                  <from>
                    <xdr:col>4</xdr:col>
                    <xdr:colOff>869950</xdr:colOff>
                    <xdr:row>28</xdr:row>
                    <xdr:rowOff>6350</xdr:rowOff>
                  </from>
                  <to>
                    <xdr:col>5</xdr:col>
                    <xdr:colOff>711200</xdr:colOff>
                    <xdr:row>29</xdr:row>
                    <xdr:rowOff>6350</xdr:rowOff>
                  </to>
                </anchor>
              </controlPr>
            </control>
          </mc:Choice>
        </mc:AlternateContent>
        <mc:AlternateContent xmlns:mc="http://schemas.openxmlformats.org/markup-compatibility/2006">
          <mc:Choice Requires="x14">
            <control shapeId="81941" r:id="rId11" name="Check Box 21">
              <controlPr defaultSize="0" autoFill="0" autoLine="0" autoPict="0" altText="はい">
                <anchor moveWithCells="1">
                  <from>
                    <xdr:col>4</xdr:col>
                    <xdr:colOff>869950</xdr:colOff>
                    <xdr:row>31</xdr:row>
                    <xdr:rowOff>0</xdr:rowOff>
                  </from>
                  <to>
                    <xdr:col>5</xdr:col>
                    <xdr:colOff>711200</xdr:colOff>
                    <xdr:row>32</xdr:row>
                    <xdr:rowOff>0</xdr:rowOff>
                  </to>
                </anchor>
              </controlPr>
            </control>
          </mc:Choice>
        </mc:AlternateContent>
        <mc:AlternateContent xmlns:mc="http://schemas.openxmlformats.org/markup-compatibility/2006">
          <mc:Choice Requires="x14">
            <control shapeId="81942" r:id="rId12" name="Check Box 22">
              <controlPr defaultSize="0" autoFill="0" autoLine="0" autoPict="0" altText="はい">
                <anchor moveWithCells="1">
                  <from>
                    <xdr:col>5</xdr:col>
                    <xdr:colOff>25400</xdr:colOff>
                    <xdr:row>4</xdr:row>
                    <xdr:rowOff>12700</xdr:rowOff>
                  </from>
                  <to>
                    <xdr:col>6</xdr:col>
                    <xdr:colOff>0</xdr:colOff>
                    <xdr:row>5</xdr:row>
                    <xdr:rowOff>6350</xdr:rowOff>
                  </to>
                </anchor>
              </controlPr>
            </control>
          </mc:Choice>
        </mc:AlternateContent>
        <mc:AlternateContent xmlns:mc="http://schemas.openxmlformats.org/markup-compatibility/2006">
          <mc:Choice Requires="x14">
            <control shapeId="81943" r:id="rId13" name="Check Box 23">
              <controlPr defaultSize="0" autoFill="0" autoLine="0" autoPict="0" altText="はい">
                <anchor moveWithCells="1">
                  <from>
                    <xdr:col>5</xdr:col>
                    <xdr:colOff>44450</xdr:colOff>
                    <xdr:row>6</xdr:row>
                    <xdr:rowOff>228600</xdr:rowOff>
                  </from>
                  <to>
                    <xdr:col>6</xdr:col>
                    <xdr:colOff>0</xdr:colOff>
                    <xdr:row>7</xdr:row>
                    <xdr:rowOff>234950</xdr:rowOff>
                  </to>
                </anchor>
              </controlPr>
            </control>
          </mc:Choice>
        </mc:AlternateContent>
        <mc:AlternateContent xmlns:mc="http://schemas.openxmlformats.org/markup-compatibility/2006">
          <mc:Choice Requires="x14">
            <control shapeId="81944" r:id="rId14" name="Check Box 24">
              <controlPr defaultSize="0" autoFill="0" autoLine="0" autoPict="0" altText="はい">
                <anchor moveWithCells="1">
                  <from>
                    <xdr:col>4</xdr:col>
                    <xdr:colOff>869950</xdr:colOff>
                    <xdr:row>16</xdr:row>
                    <xdr:rowOff>355600</xdr:rowOff>
                  </from>
                  <to>
                    <xdr:col>5</xdr:col>
                    <xdr:colOff>711200</xdr:colOff>
                    <xdr:row>17</xdr:row>
                    <xdr:rowOff>260350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44"/>
  <sheetViews>
    <sheetView view="pageBreakPreview" zoomScaleNormal="100" zoomScaleSheetLayoutView="100" workbookViewId="0"/>
  </sheetViews>
  <sheetFormatPr defaultColWidth="9" defaultRowHeight="13"/>
  <cols>
    <col min="1" max="1" width="5.6328125" style="25" customWidth="1"/>
    <col min="2" max="3" width="15.6328125" style="2" customWidth="1"/>
    <col min="4" max="4" width="15.6328125" style="3" customWidth="1"/>
    <col min="5" max="5" width="12.54296875" style="3" bestFit="1" customWidth="1"/>
    <col min="6" max="8" width="10.6328125" style="2" customWidth="1"/>
    <col min="9" max="9" width="8.7265625" style="64" hidden="1" customWidth="1"/>
    <col min="10" max="11" width="2.7265625" style="64" hidden="1" customWidth="1"/>
    <col min="12" max="12" width="8.7265625" style="64" hidden="1" customWidth="1"/>
    <col min="13" max="14" width="40.6328125" style="2" hidden="1" customWidth="1"/>
    <col min="15" max="15" width="9" style="25"/>
    <col min="16" max="16384" width="9" style="2"/>
  </cols>
  <sheetData>
    <row r="1" spans="1:14" ht="21" customHeight="1">
      <c r="A1" s="188" t="s">
        <v>271</v>
      </c>
      <c r="D1" s="13"/>
      <c r="E1" s="14"/>
      <c r="F1" s="10"/>
      <c r="G1" s="10"/>
      <c r="M1" s="10"/>
      <c r="N1" s="10"/>
    </row>
    <row r="2" spans="1:14" ht="21" customHeight="1">
      <c r="D2" s="15"/>
      <c r="E2" s="28">
        <f>SUM(E4:E39)</f>
        <v>0</v>
      </c>
      <c r="F2" s="16" t="s">
        <v>12</v>
      </c>
      <c r="G2" s="10"/>
      <c r="M2" s="66"/>
      <c r="N2" s="66"/>
    </row>
    <row r="3" spans="1:14" ht="21" customHeight="1" thickBot="1">
      <c r="A3" s="189" t="s">
        <v>117</v>
      </c>
      <c r="B3" s="289" t="s">
        <v>22</v>
      </c>
      <c r="C3" s="290"/>
      <c r="D3" s="291"/>
      <c r="E3" s="18" t="s">
        <v>11</v>
      </c>
      <c r="F3" s="19" t="s">
        <v>31</v>
      </c>
      <c r="G3" s="46" t="s">
        <v>180</v>
      </c>
      <c r="H3" s="47" t="s">
        <v>181</v>
      </c>
      <c r="I3" s="67" t="s">
        <v>10</v>
      </c>
      <c r="J3" s="68" t="s">
        <v>11</v>
      </c>
      <c r="L3" s="69" t="str">
        <f>_xlfn.CONCAT(L8:L38)</f>
        <v/>
      </c>
      <c r="M3" s="33" t="s">
        <v>75</v>
      </c>
      <c r="N3" s="33" t="s">
        <v>76</v>
      </c>
    </row>
    <row r="4" spans="1:14" ht="21" customHeight="1">
      <c r="A4" s="190" t="s">
        <v>240</v>
      </c>
      <c r="B4" s="292" t="s">
        <v>239</v>
      </c>
      <c r="C4" s="293"/>
      <c r="D4" s="375"/>
      <c r="E4" s="298" t="str">
        <f>IF(I5=TRUE,"適合","必須")</f>
        <v>必須</v>
      </c>
      <c r="F4" s="48"/>
      <c r="G4" s="378" t="s">
        <v>263</v>
      </c>
      <c r="H4" s="334"/>
      <c r="I4" s="63"/>
      <c r="J4" s="70"/>
      <c r="K4" s="70"/>
      <c r="M4" s="319"/>
      <c r="N4" s="350" t="s">
        <v>77</v>
      </c>
    </row>
    <row r="5" spans="1:14" ht="21" customHeight="1">
      <c r="A5" s="191"/>
      <c r="B5" s="276"/>
      <c r="C5" s="277"/>
      <c r="D5" s="376"/>
      <c r="E5" s="299"/>
      <c r="F5" s="49"/>
      <c r="G5" s="379"/>
      <c r="H5" s="386"/>
      <c r="I5" s="63" t="b">
        <v>0</v>
      </c>
      <c r="J5" s="70">
        <f>IF(I5=TRUE,1,0)</f>
        <v>0</v>
      </c>
      <c r="K5" s="70"/>
      <c r="M5" s="320"/>
      <c r="N5" s="320"/>
    </row>
    <row r="6" spans="1:14" ht="21" customHeight="1">
      <c r="A6" s="191"/>
      <c r="B6" s="295"/>
      <c r="C6" s="296"/>
      <c r="D6" s="377"/>
      <c r="E6" s="300"/>
      <c r="F6" s="55"/>
      <c r="G6" s="379"/>
      <c r="H6" s="387"/>
      <c r="I6" s="63"/>
      <c r="J6" s="70"/>
      <c r="K6" s="70"/>
      <c r="M6" s="320"/>
      <c r="N6" s="320"/>
    </row>
    <row r="7" spans="1:14" ht="21" customHeight="1">
      <c r="A7" s="190" t="s">
        <v>56</v>
      </c>
      <c r="B7" s="301" t="s">
        <v>242</v>
      </c>
      <c r="C7" s="302"/>
      <c r="D7" s="303"/>
      <c r="E7" s="21"/>
      <c r="F7" s="53"/>
      <c r="G7" s="378" t="s">
        <v>264</v>
      </c>
      <c r="H7" s="330"/>
      <c r="I7" s="63"/>
      <c r="J7" s="70"/>
      <c r="K7" s="70"/>
      <c r="L7" s="64" t="str">
        <f>IF(I7=TRUE,IF(E7="－","",IF(E7&gt;1,A7&amp;E7&amp;"p",A7)),"")</f>
        <v/>
      </c>
      <c r="M7" s="349"/>
      <c r="N7" s="320"/>
    </row>
    <row r="8" spans="1:14" ht="21" customHeight="1">
      <c r="A8" s="191"/>
      <c r="B8" s="304"/>
      <c r="C8" s="305"/>
      <c r="D8" s="306"/>
      <c r="E8" s="22" t="str">
        <f>IF(I8=TRUE,J8,"")</f>
        <v/>
      </c>
      <c r="F8" s="54"/>
      <c r="G8" s="400"/>
      <c r="H8" s="386"/>
      <c r="I8" s="63" t="b">
        <v>0</v>
      </c>
      <c r="J8" s="70">
        <f>IF(I8=TRUE,2,0)</f>
        <v>0</v>
      </c>
      <c r="K8" s="70"/>
      <c r="L8" s="64" t="str">
        <f>IF(I8=TRUE,IF(E8="－","",IF(E8&gt;1,A7&amp;E8&amp;"p",A7)),"")</f>
        <v/>
      </c>
      <c r="M8" s="320"/>
      <c r="N8" s="320"/>
    </row>
    <row r="9" spans="1:14" ht="79" customHeight="1">
      <c r="A9" s="191"/>
      <c r="B9" s="307"/>
      <c r="C9" s="308"/>
      <c r="D9" s="309"/>
      <c r="E9" s="23"/>
      <c r="F9" s="202" t="s">
        <v>29</v>
      </c>
      <c r="G9" s="400"/>
      <c r="H9" s="387"/>
      <c r="I9" s="63"/>
      <c r="J9" s="70"/>
      <c r="K9" s="70"/>
      <c r="L9" s="64" t="str">
        <f t="shared" ref="L9:L39" si="0">IF(I9=TRUE,IF(E9="－","",IF(E9&gt;1,A8&amp;E9&amp;"p",A8)),"")</f>
        <v/>
      </c>
      <c r="M9" s="320"/>
      <c r="N9" s="320"/>
    </row>
    <row r="10" spans="1:14" ht="21" customHeight="1">
      <c r="A10" s="190" t="s">
        <v>57</v>
      </c>
      <c r="B10" s="292" t="s">
        <v>243</v>
      </c>
      <c r="C10" s="293"/>
      <c r="D10" s="375"/>
      <c r="E10" s="21"/>
      <c r="F10" s="53"/>
      <c r="G10" s="378" t="s">
        <v>265</v>
      </c>
      <c r="H10" s="330"/>
      <c r="I10" s="63"/>
      <c r="L10" s="64" t="str">
        <f t="shared" si="0"/>
        <v/>
      </c>
      <c r="M10" s="401"/>
      <c r="N10" s="320"/>
    </row>
    <row r="11" spans="1:14" ht="21" customHeight="1">
      <c r="A11" s="191"/>
      <c r="B11" s="276"/>
      <c r="C11" s="277"/>
      <c r="D11" s="376"/>
      <c r="E11" s="22" t="str">
        <f>IF(I11=TRUE,J11,"")</f>
        <v/>
      </c>
      <c r="F11" s="54"/>
      <c r="G11" s="379"/>
      <c r="H11" s="386"/>
      <c r="I11" s="63" t="b">
        <v>0</v>
      </c>
      <c r="J11" s="70">
        <f>IF(I11=TRUE,1,0)</f>
        <v>0</v>
      </c>
      <c r="K11" s="70"/>
      <c r="L11" s="64" t="str">
        <f t="shared" si="0"/>
        <v/>
      </c>
      <c r="M11" s="320"/>
      <c r="N11" s="320"/>
    </row>
    <row r="12" spans="1:14" ht="21" customHeight="1">
      <c r="A12" s="191"/>
      <c r="B12" s="295"/>
      <c r="C12" s="296"/>
      <c r="D12" s="377"/>
      <c r="E12" s="23"/>
      <c r="F12" s="55"/>
      <c r="G12" s="379"/>
      <c r="H12" s="387"/>
      <c r="I12" s="63"/>
      <c r="J12" s="70"/>
      <c r="K12" s="70"/>
      <c r="L12" s="64" t="str">
        <f t="shared" si="0"/>
        <v/>
      </c>
      <c r="M12" s="320"/>
      <c r="N12" s="320"/>
    </row>
    <row r="13" spans="1:14" ht="21" customHeight="1">
      <c r="A13" s="190" t="s">
        <v>58</v>
      </c>
      <c r="B13" s="292" t="s">
        <v>244</v>
      </c>
      <c r="C13" s="293"/>
      <c r="D13" s="375"/>
      <c r="E13" s="21"/>
      <c r="F13" s="53"/>
      <c r="G13" s="378" t="s">
        <v>266</v>
      </c>
      <c r="H13" s="330"/>
      <c r="I13" s="63"/>
      <c r="J13" s="70"/>
      <c r="K13" s="70"/>
      <c r="L13" s="64" t="str">
        <f t="shared" si="0"/>
        <v/>
      </c>
      <c r="M13" s="320"/>
      <c r="N13" s="320"/>
    </row>
    <row r="14" spans="1:14" ht="21" customHeight="1">
      <c r="A14" s="191"/>
      <c r="B14" s="276"/>
      <c r="C14" s="277"/>
      <c r="D14" s="376"/>
      <c r="E14" s="22" t="str">
        <f>IF(I14=TRUE,J14,"")</f>
        <v/>
      </c>
      <c r="F14" s="54"/>
      <c r="G14" s="379"/>
      <c r="H14" s="386"/>
      <c r="I14" s="63" t="b">
        <v>0</v>
      </c>
      <c r="J14" s="70">
        <f>IF(I14=TRUE,1,0)</f>
        <v>0</v>
      </c>
      <c r="K14" s="70"/>
      <c r="L14" s="64" t="str">
        <f t="shared" si="0"/>
        <v/>
      </c>
      <c r="M14" s="320"/>
      <c r="N14" s="320"/>
    </row>
    <row r="15" spans="1:14" ht="21" customHeight="1">
      <c r="A15" s="191"/>
      <c r="B15" s="295"/>
      <c r="C15" s="296"/>
      <c r="D15" s="377"/>
      <c r="E15" s="23"/>
      <c r="F15" s="55"/>
      <c r="G15" s="379"/>
      <c r="H15" s="387"/>
      <c r="I15" s="63"/>
      <c r="J15" s="70"/>
      <c r="K15" s="70"/>
      <c r="L15" s="64" t="str">
        <f t="shared" si="0"/>
        <v/>
      </c>
      <c r="M15" s="320"/>
      <c r="N15" s="320"/>
    </row>
    <row r="16" spans="1:14" ht="21" customHeight="1">
      <c r="A16" s="190" t="s">
        <v>59</v>
      </c>
      <c r="B16" s="292" t="s">
        <v>245</v>
      </c>
      <c r="C16" s="293"/>
      <c r="D16" s="375"/>
      <c r="E16" s="21"/>
      <c r="F16" s="53"/>
      <c r="G16" s="378" t="s">
        <v>266</v>
      </c>
      <c r="H16" s="330"/>
      <c r="I16" s="63"/>
      <c r="J16" s="70"/>
      <c r="K16" s="70"/>
      <c r="L16" s="64" t="str">
        <f t="shared" si="0"/>
        <v/>
      </c>
      <c r="M16" s="320"/>
      <c r="N16" s="320"/>
    </row>
    <row r="17" spans="1:14" ht="21" customHeight="1">
      <c r="A17" s="191"/>
      <c r="B17" s="276"/>
      <c r="C17" s="277"/>
      <c r="D17" s="376"/>
      <c r="E17" s="22" t="str">
        <f>IF(I17=TRUE,J17,"")</f>
        <v/>
      </c>
      <c r="F17" s="54"/>
      <c r="G17" s="379"/>
      <c r="H17" s="386"/>
      <c r="I17" s="63" t="b">
        <v>0</v>
      </c>
      <c r="J17" s="70">
        <f>IF(I17=TRUE,1,0)</f>
        <v>0</v>
      </c>
      <c r="K17" s="70"/>
      <c r="L17" s="64" t="str">
        <f t="shared" si="0"/>
        <v/>
      </c>
      <c r="M17" s="320"/>
      <c r="N17" s="320"/>
    </row>
    <row r="18" spans="1:14" ht="21" customHeight="1">
      <c r="A18" s="191"/>
      <c r="B18" s="295"/>
      <c r="C18" s="296"/>
      <c r="D18" s="377"/>
      <c r="E18" s="23"/>
      <c r="F18" s="55" t="s">
        <v>29</v>
      </c>
      <c r="G18" s="379"/>
      <c r="H18" s="387"/>
      <c r="I18" s="63"/>
      <c r="J18" s="70"/>
      <c r="K18" s="70"/>
      <c r="L18" s="64" t="str">
        <f t="shared" si="0"/>
        <v/>
      </c>
      <c r="M18" s="320"/>
      <c r="N18" s="320"/>
    </row>
    <row r="19" spans="1:14" ht="21" customHeight="1">
      <c r="A19" s="190" t="s">
        <v>60</v>
      </c>
      <c r="B19" s="292" t="s">
        <v>246</v>
      </c>
      <c r="C19" s="293"/>
      <c r="D19" s="375"/>
      <c r="E19" s="21"/>
      <c r="F19" s="53"/>
      <c r="G19" s="378" t="s">
        <v>267</v>
      </c>
      <c r="H19" s="330"/>
      <c r="I19" s="63"/>
      <c r="J19" s="70"/>
      <c r="K19" s="70"/>
      <c r="L19" s="64" t="str">
        <f t="shared" si="0"/>
        <v/>
      </c>
      <c r="M19" s="319"/>
      <c r="N19" s="320"/>
    </row>
    <row r="20" spans="1:14" ht="21" customHeight="1">
      <c r="A20" s="191"/>
      <c r="B20" s="276"/>
      <c r="C20" s="277"/>
      <c r="D20" s="376"/>
      <c r="E20" s="22" t="str">
        <f>IF(I20=TRUE,J20,"")</f>
        <v/>
      </c>
      <c r="F20" s="54"/>
      <c r="G20" s="379"/>
      <c r="H20" s="386"/>
      <c r="I20" s="63" t="b">
        <v>0</v>
      </c>
      <c r="J20" s="70">
        <f>IF(I20=TRUE,1,0)</f>
        <v>0</v>
      </c>
      <c r="K20" s="70"/>
      <c r="L20" s="64" t="str">
        <f t="shared" si="0"/>
        <v/>
      </c>
      <c r="M20" s="320"/>
      <c r="N20" s="320"/>
    </row>
    <row r="21" spans="1:14" ht="21" customHeight="1">
      <c r="A21" s="191"/>
      <c r="B21" s="295"/>
      <c r="C21" s="296"/>
      <c r="D21" s="377"/>
      <c r="E21" s="23"/>
      <c r="F21" s="55" t="s">
        <v>29</v>
      </c>
      <c r="G21" s="379"/>
      <c r="H21" s="387"/>
      <c r="I21" s="63"/>
      <c r="J21" s="70"/>
      <c r="K21" s="70"/>
      <c r="L21" s="64" t="str">
        <f t="shared" si="0"/>
        <v/>
      </c>
      <c r="M21" s="320"/>
      <c r="N21" s="320"/>
    </row>
    <row r="22" spans="1:14" ht="21" customHeight="1">
      <c r="A22" s="190" t="s">
        <v>241</v>
      </c>
      <c r="B22" s="292" t="s">
        <v>247</v>
      </c>
      <c r="C22" s="293"/>
      <c r="D22" s="375"/>
      <c r="E22" s="155"/>
      <c r="F22" s="52"/>
      <c r="G22" s="378" t="s">
        <v>268</v>
      </c>
      <c r="H22" s="330"/>
      <c r="I22" s="63"/>
      <c r="J22" s="70"/>
      <c r="K22" s="70"/>
      <c r="L22" s="64" t="str">
        <f t="shared" si="0"/>
        <v/>
      </c>
      <c r="M22" s="319"/>
      <c r="N22" s="320"/>
    </row>
    <row r="23" spans="1:14" ht="21" customHeight="1">
      <c r="A23" s="191"/>
      <c r="B23" s="276"/>
      <c r="C23" s="277"/>
      <c r="D23" s="376"/>
      <c r="E23" s="22" t="str">
        <f>IF(I23=TRUE,J23,"")</f>
        <v/>
      </c>
      <c r="F23" s="49"/>
      <c r="G23" s="379"/>
      <c r="H23" s="386"/>
      <c r="I23" s="63" t="b">
        <v>0</v>
      </c>
      <c r="J23" s="70">
        <f>IF(I23=TRUE,1,0)</f>
        <v>0</v>
      </c>
      <c r="K23" s="70"/>
      <c r="L23" s="64" t="str">
        <f t="shared" si="0"/>
        <v/>
      </c>
      <c r="M23" s="320"/>
      <c r="N23" s="320"/>
    </row>
    <row r="24" spans="1:14" ht="111.5" customHeight="1">
      <c r="A24" s="191"/>
      <c r="B24" s="295"/>
      <c r="C24" s="296"/>
      <c r="D24" s="377"/>
      <c r="E24" s="24"/>
      <c r="F24" s="56"/>
      <c r="G24" s="379"/>
      <c r="H24" s="387"/>
      <c r="I24" s="63"/>
      <c r="J24" s="70"/>
      <c r="K24" s="70"/>
      <c r="L24" s="64" t="str">
        <f t="shared" si="0"/>
        <v/>
      </c>
      <c r="M24" s="320"/>
      <c r="N24" s="320"/>
    </row>
    <row r="25" spans="1:14" ht="21" customHeight="1">
      <c r="A25" s="190" t="s">
        <v>248</v>
      </c>
      <c r="B25" s="301" t="s">
        <v>253</v>
      </c>
      <c r="C25" s="302"/>
      <c r="D25" s="303"/>
      <c r="E25" s="21"/>
      <c r="F25" s="53"/>
      <c r="G25" s="378" t="s">
        <v>281</v>
      </c>
      <c r="H25" s="330"/>
      <c r="I25" s="63"/>
      <c r="J25" s="70"/>
      <c r="K25" s="70"/>
      <c r="L25" s="64" t="str">
        <f t="shared" si="0"/>
        <v/>
      </c>
      <c r="M25" s="349"/>
      <c r="N25" s="320"/>
    </row>
    <row r="26" spans="1:14" ht="21" customHeight="1">
      <c r="A26" s="191"/>
      <c r="B26" s="304"/>
      <c r="C26" s="305"/>
      <c r="D26" s="306"/>
      <c r="E26" s="22" t="str">
        <f>IF(I26=TRUE,J26,"")</f>
        <v/>
      </c>
      <c r="F26" s="54"/>
      <c r="G26" s="379"/>
      <c r="H26" s="386"/>
      <c r="I26" s="63" t="b">
        <v>0</v>
      </c>
      <c r="J26" s="70">
        <f>IF(I26=TRUE,1,0)</f>
        <v>0</v>
      </c>
      <c r="K26" s="70"/>
      <c r="L26" s="64" t="str">
        <f t="shared" si="0"/>
        <v/>
      </c>
      <c r="M26" s="320"/>
      <c r="N26" s="320"/>
    </row>
    <row r="27" spans="1:14" ht="87" customHeight="1">
      <c r="A27" s="191"/>
      <c r="B27" s="307"/>
      <c r="C27" s="308"/>
      <c r="D27" s="309"/>
      <c r="E27" s="23"/>
      <c r="F27" s="57"/>
      <c r="G27" s="379"/>
      <c r="H27" s="387"/>
      <c r="I27" s="63"/>
      <c r="J27" s="70"/>
      <c r="K27" s="70"/>
      <c r="L27" s="64" t="str">
        <f t="shared" si="0"/>
        <v/>
      </c>
      <c r="M27" s="320"/>
      <c r="N27" s="320"/>
    </row>
    <row r="28" spans="1:14" ht="21" customHeight="1">
      <c r="A28" s="190" t="s">
        <v>249</v>
      </c>
      <c r="B28" s="301" t="s">
        <v>287</v>
      </c>
      <c r="C28" s="302"/>
      <c r="D28" s="303"/>
      <c r="E28" s="21"/>
      <c r="F28" s="53"/>
      <c r="G28" s="378" t="s">
        <v>282</v>
      </c>
      <c r="H28" s="330"/>
      <c r="I28" s="63"/>
      <c r="J28" s="70"/>
      <c r="K28" s="70"/>
      <c r="L28" s="64" t="str">
        <f t="shared" si="0"/>
        <v/>
      </c>
      <c r="M28" s="349"/>
      <c r="N28" s="320"/>
    </row>
    <row r="29" spans="1:14" ht="21" customHeight="1">
      <c r="A29" s="191"/>
      <c r="B29" s="304"/>
      <c r="C29" s="305"/>
      <c r="D29" s="306"/>
      <c r="E29" s="22" t="str">
        <f>IF(I29=TRUE,J29,"")</f>
        <v/>
      </c>
      <c r="F29" s="54"/>
      <c r="G29" s="379"/>
      <c r="H29" s="386"/>
      <c r="I29" s="63" t="b">
        <v>0</v>
      </c>
      <c r="J29" s="70">
        <f>IF(I29=TRUE,1,0)</f>
        <v>0</v>
      </c>
      <c r="K29" s="70"/>
      <c r="L29" s="64" t="str">
        <f t="shared" si="0"/>
        <v/>
      </c>
      <c r="M29" s="320"/>
      <c r="N29" s="320"/>
    </row>
    <row r="30" spans="1:14" ht="42.5" customHeight="1">
      <c r="A30" s="191"/>
      <c r="B30" s="307"/>
      <c r="C30" s="308"/>
      <c r="D30" s="309"/>
      <c r="E30" s="23"/>
      <c r="F30" s="57"/>
      <c r="G30" s="379"/>
      <c r="H30" s="387"/>
      <c r="I30" s="63"/>
      <c r="J30" s="70"/>
      <c r="K30" s="70"/>
      <c r="L30" s="64" t="str">
        <f t="shared" si="0"/>
        <v/>
      </c>
      <c r="M30" s="320"/>
      <c r="N30" s="320"/>
    </row>
    <row r="31" spans="1:14" ht="73" customHeight="1">
      <c r="A31" s="190" t="s">
        <v>250</v>
      </c>
      <c r="B31" s="276" t="s">
        <v>262</v>
      </c>
      <c r="C31" s="277"/>
      <c r="D31" s="278"/>
      <c r="E31" s="26"/>
      <c r="F31" s="54"/>
      <c r="G31" s="287" t="s">
        <v>151</v>
      </c>
      <c r="H31" s="273"/>
      <c r="I31" s="63"/>
      <c r="J31" s="70"/>
      <c r="K31" s="70"/>
      <c r="L31" s="64" t="str">
        <f t="shared" si="0"/>
        <v/>
      </c>
      <c r="M31" s="320"/>
      <c r="N31" s="320"/>
    </row>
    <row r="32" spans="1:14" ht="21" customHeight="1">
      <c r="A32" s="191"/>
      <c r="B32" s="279" t="str">
        <f>IF(I32=TRUE,"取り組み内容について簡潔にご記載ください。(80字程度)","")</f>
        <v/>
      </c>
      <c r="C32" s="280"/>
      <c r="D32" s="281"/>
      <c r="E32" s="22" t="str">
        <f>IF(I32=TRUE,J32,"")</f>
        <v/>
      </c>
      <c r="F32" s="54"/>
      <c r="G32" s="288"/>
      <c r="H32" s="274"/>
      <c r="I32" s="63" t="b">
        <v>0</v>
      </c>
      <c r="J32" s="70">
        <f>IF(I32=TRUE,1,0)</f>
        <v>0</v>
      </c>
      <c r="K32" s="70"/>
      <c r="L32" s="64" t="str">
        <f t="shared" si="0"/>
        <v/>
      </c>
      <c r="M32" s="320"/>
      <c r="N32" s="320"/>
    </row>
    <row r="33" spans="1:19" ht="21" customHeight="1">
      <c r="A33" s="191"/>
      <c r="B33" s="282"/>
      <c r="C33" s="283"/>
      <c r="D33" s="284"/>
      <c r="E33" s="27"/>
      <c r="F33" s="54"/>
      <c r="G33" s="261"/>
      <c r="H33" s="275"/>
      <c r="I33" s="63"/>
      <c r="J33" s="70"/>
      <c r="K33" s="70"/>
      <c r="L33" s="64" t="str">
        <f t="shared" si="0"/>
        <v/>
      </c>
      <c r="M33" s="320"/>
      <c r="N33" s="320"/>
    </row>
    <row r="34" spans="1:19" ht="21" customHeight="1">
      <c r="A34" s="190" t="s">
        <v>251</v>
      </c>
      <c r="B34" s="292" t="s">
        <v>30</v>
      </c>
      <c r="C34" s="293"/>
      <c r="D34" s="294"/>
      <c r="E34" s="26"/>
      <c r="F34" s="53"/>
      <c r="G34" s="287" t="s">
        <v>151</v>
      </c>
      <c r="H34" s="273"/>
      <c r="I34" s="63"/>
      <c r="J34" s="70"/>
      <c r="K34" s="70"/>
      <c r="L34" s="64" t="str">
        <f t="shared" si="0"/>
        <v/>
      </c>
      <c r="M34" s="320"/>
      <c r="N34" s="320"/>
    </row>
    <row r="35" spans="1:19" ht="21" customHeight="1">
      <c r="A35" s="191"/>
      <c r="B35" s="279" t="str">
        <f>IF(I35=TRUE,"取り組み内容について簡潔にご記載ください。(80字程度)","")</f>
        <v/>
      </c>
      <c r="C35" s="280"/>
      <c r="D35" s="281"/>
      <c r="E35" s="22" t="str">
        <f>IF(I35=TRUE,J35,"")</f>
        <v/>
      </c>
      <c r="F35" s="54"/>
      <c r="G35" s="288"/>
      <c r="H35" s="274"/>
      <c r="I35" s="63" t="b">
        <v>0</v>
      </c>
      <c r="J35" s="70">
        <f>IF(I35=TRUE,1,0)</f>
        <v>0</v>
      </c>
      <c r="K35" s="70"/>
      <c r="L35" s="64" t="str">
        <f t="shared" si="0"/>
        <v/>
      </c>
      <c r="M35" s="320"/>
      <c r="N35" s="320"/>
    </row>
    <row r="36" spans="1:19" ht="21" customHeight="1">
      <c r="A36" s="191"/>
      <c r="B36" s="282"/>
      <c r="C36" s="283"/>
      <c r="D36" s="284"/>
      <c r="E36" s="27"/>
      <c r="F36" s="57"/>
      <c r="G36" s="261"/>
      <c r="H36" s="275"/>
      <c r="I36" s="63"/>
      <c r="J36" s="70"/>
      <c r="K36" s="70"/>
      <c r="L36" s="64" t="str">
        <f t="shared" si="0"/>
        <v/>
      </c>
      <c r="M36" s="320"/>
      <c r="N36" s="320"/>
    </row>
    <row r="37" spans="1:19" ht="21" customHeight="1">
      <c r="A37" s="190" t="s">
        <v>252</v>
      </c>
      <c r="B37" s="276" t="s">
        <v>30</v>
      </c>
      <c r="C37" s="277"/>
      <c r="D37" s="278"/>
      <c r="E37" s="26"/>
      <c r="F37" s="53"/>
      <c r="G37" s="287" t="s">
        <v>151</v>
      </c>
      <c r="H37" s="273"/>
      <c r="I37" s="63"/>
      <c r="J37" s="70"/>
      <c r="K37" s="70"/>
      <c r="L37" s="64" t="str">
        <f t="shared" si="0"/>
        <v/>
      </c>
      <c r="M37" s="320"/>
      <c r="N37" s="320"/>
    </row>
    <row r="38" spans="1:19" ht="21" customHeight="1">
      <c r="A38" s="191"/>
      <c r="B38" s="279" t="str">
        <f>IF(I38=TRUE,"取り組み内容について簡潔にご記載ください。(80字程度)","")</f>
        <v/>
      </c>
      <c r="C38" s="280"/>
      <c r="D38" s="281"/>
      <c r="E38" s="22" t="str">
        <f>IF(I38=TRUE,J38,"")</f>
        <v/>
      </c>
      <c r="F38" s="54"/>
      <c r="G38" s="288"/>
      <c r="H38" s="274"/>
      <c r="I38" s="63" t="b">
        <v>0</v>
      </c>
      <c r="J38" s="70">
        <f>IF(I38=TRUE,1,0)</f>
        <v>0</v>
      </c>
      <c r="K38" s="70"/>
      <c r="L38" s="64" t="str">
        <f t="shared" si="0"/>
        <v/>
      </c>
      <c r="M38" s="320"/>
      <c r="N38" s="320"/>
    </row>
    <row r="39" spans="1:19" ht="21" customHeight="1" thickBot="1">
      <c r="A39" s="192"/>
      <c r="B39" s="282"/>
      <c r="C39" s="283"/>
      <c r="D39" s="284"/>
      <c r="E39" s="27"/>
      <c r="F39" s="58"/>
      <c r="G39" s="261"/>
      <c r="H39" s="329"/>
      <c r="I39" s="63"/>
      <c r="J39" s="70"/>
      <c r="K39" s="70"/>
      <c r="L39" s="64" t="str">
        <f t="shared" si="0"/>
        <v/>
      </c>
      <c r="M39" s="320"/>
      <c r="N39" s="320"/>
    </row>
    <row r="40" spans="1:19" ht="13" customHeight="1">
      <c r="A40" s="327" t="s">
        <v>116</v>
      </c>
      <c r="B40" s="327"/>
      <c r="C40" s="327"/>
      <c r="D40" s="327"/>
      <c r="E40" s="327"/>
      <c r="F40" s="327"/>
      <c r="G40" s="327"/>
      <c r="H40" s="327"/>
      <c r="I40" s="76"/>
      <c r="J40" s="70"/>
      <c r="K40" s="70"/>
      <c r="L40" s="76"/>
      <c r="M40" s="75"/>
      <c r="N40" s="75"/>
      <c r="O40" s="156"/>
      <c r="P40" s="25"/>
      <c r="Q40" s="25"/>
    </row>
    <row r="41" spans="1:19" ht="12.5" customHeight="1">
      <c r="A41" s="328" t="s">
        <v>82</v>
      </c>
      <c r="B41" s="328"/>
      <c r="C41" s="328"/>
      <c r="D41" s="328"/>
      <c r="E41" s="328"/>
      <c r="F41" s="328"/>
      <c r="G41" s="328"/>
      <c r="H41" s="328"/>
      <c r="J41" s="70"/>
      <c r="K41" s="70"/>
      <c r="M41" s="25"/>
      <c r="N41" s="25"/>
      <c r="O41" s="156"/>
      <c r="P41" s="25"/>
      <c r="Q41" s="25"/>
    </row>
    <row r="42" spans="1:19" ht="26" customHeight="1">
      <c r="A42" s="327" t="s">
        <v>64</v>
      </c>
      <c r="B42" s="327"/>
      <c r="C42" s="327"/>
      <c r="D42" s="327"/>
      <c r="E42" s="327"/>
      <c r="F42" s="327"/>
      <c r="G42" s="327"/>
      <c r="H42" s="327"/>
      <c r="J42" s="70"/>
      <c r="K42" s="70"/>
      <c r="M42" s="25"/>
      <c r="N42" s="25"/>
      <c r="O42" s="156"/>
      <c r="P42" s="25"/>
      <c r="Q42" s="25"/>
    </row>
    <row r="43" spans="1:19" ht="12.5">
      <c r="A43" s="327"/>
      <c r="B43" s="327"/>
      <c r="C43" s="327"/>
      <c r="D43" s="327"/>
      <c r="E43" s="327"/>
      <c r="F43" s="327"/>
      <c r="G43" s="327"/>
      <c r="H43" s="327"/>
      <c r="M43" s="25"/>
      <c r="N43" s="25"/>
      <c r="O43" s="156"/>
      <c r="P43" s="25"/>
      <c r="Q43" s="25"/>
    </row>
    <row r="44" spans="1:19" s="9" customFormat="1" ht="14">
      <c r="A44" s="193"/>
      <c r="B44"/>
      <c r="C44"/>
      <c r="D44"/>
      <c r="E44"/>
      <c r="F44"/>
      <c r="G44"/>
      <c r="H44" s="30" t="s">
        <v>23</v>
      </c>
      <c r="I44" s="64"/>
      <c r="J44" s="64"/>
      <c r="K44" s="64"/>
      <c r="L44" s="64"/>
      <c r="M44"/>
      <c r="N44"/>
      <c r="O44" s="29"/>
      <c r="P44" s="29"/>
      <c r="Q44" s="29"/>
      <c r="R44" s="29"/>
      <c r="S44" s="29"/>
    </row>
  </sheetData>
  <sheetProtection algorithmName="SHA-512" hashValue="czzz7jL/0ve/jmtSRCgJ/lBiYsSXdhv3gXxuQS2+/WZI8MV1izCwG5ezuU/YfpifjpaPX/Hto7KnE6GOSMUIig==" saltValue="9+bnNxrU3PQ75FBQuPW5rw==" spinCount="100000" sheet="1" objects="1" scenarios="1" selectLockedCells="1"/>
  <mergeCells count="69">
    <mergeCell ref="B28:D30"/>
    <mergeCell ref="G28:G30"/>
    <mergeCell ref="H28:H30"/>
    <mergeCell ref="M28:M30"/>
    <mergeCell ref="N28:N30"/>
    <mergeCell ref="B25:D27"/>
    <mergeCell ref="G25:G27"/>
    <mergeCell ref="H25:H27"/>
    <mergeCell ref="M25:M27"/>
    <mergeCell ref="N25:N27"/>
    <mergeCell ref="M37:M39"/>
    <mergeCell ref="N7:N9"/>
    <mergeCell ref="N10:N12"/>
    <mergeCell ref="N13:N15"/>
    <mergeCell ref="N16:N18"/>
    <mergeCell ref="N19:N21"/>
    <mergeCell ref="N22:N24"/>
    <mergeCell ref="N31:N33"/>
    <mergeCell ref="N34:N36"/>
    <mergeCell ref="N37:N39"/>
    <mergeCell ref="M16:M18"/>
    <mergeCell ref="M19:M21"/>
    <mergeCell ref="M22:M24"/>
    <mergeCell ref="M31:M33"/>
    <mergeCell ref="M34:M36"/>
    <mergeCell ref="M4:M6"/>
    <mergeCell ref="N4:N6"/>
    <mergeCell ref="M7:M9"/>
    <mergeCell ref="M10:M12"/>
    <mergeCell ref="M13:M15"/>
    <mergeCell ref="A41:H41"/>
    <mergeCell ref="A42:H42"/>
    <mergeCell ref="A43:H43"/>
    <mergeCell ref="B19:D21"/>
    <mergeCell ref="B22:D24"/>
    <mergeCell ref="B34:D34"/>
    <mergeCell ref="B31:D31"/>
    <mergeCell ref="B32:D33"/>
    <mergeCell ref="B37:D37"/>
    <mergeCell ref="B35:D36"/>
    <mergeCell ref="B38:D39"/>
    <mergeCell ref="A40:H40"/>
    <mergeCell ref="H19:H21"/>
    <mergeCell ref="H22:H24"/>
    <mergeCell ref="H31:H33"/>
    <mergeCell ref="H34:H36"/>
    <mergeCell ref="B3:D3"/>
    <mergeCell ref="B4:D6"/>
    <mergeCell ref="B10:D12"/>
    <mergeCell ref="E4:E6"/>
    <mergeCell ref="H4:H6"/>
    <mergeCell ref="G4:G6"/>
    <mergeCell ref="B13:D15"/>
    <mergeCell ref="B16:D18"/>
    <mergeCell ref="B7:D9"/>
    <mergeCell ref="H7:H9"/>
    <mergeCell ref="H10:H12"/>
    <mergeCell ref="H13:H15"/>
    <mergeCell ref="H16:H18"/>
    <mergeCell ref="G7:G9"/>
    <mergeCell ref="G10:G12"/>
    <mergeCell ref="G13:G15"/>
    <mergeCell ref="G16:G18"/>
    <mergeCell ref="H37:H39"/>
    <mergeCell ref="G31:G33"/>
    <mergeCell ref="G34:G36"/>
    <mergeCell ref="G37:G39"/>
    <mergeCell ref="G19:G21"/>
    <mergeCell ref="G22:G24"/>
  </mergeCells>
  <phoneticPr fontId="1"/>
  <conditionalFormatting sqref="B32:D33">
    <cfRule type="containsText" dxfId="9" priority="1" operator="containsText" text="80字">
      <formula>NOT(ISERROR(SEARCH("80字",B32)))</formula>
    </cfRule>
  </conditionalFormatting>
  <conditionalFormatting sqref="B35:D36">
    <cfRule type="containsText" dxfId="8" priority="4" operator="containsText" text="80字">
      <formula>NOT(ISERROR(SEARCH("80字",B35)))</formula>
    </cfRule>
  </conditionalFormatting>
  <conditionalFormatting sqref="B38:D39">
    <cfRule type="containsText" dxfId="7" priority="3" operator="containsText" text="80字">
      <formula>NOT(ISERROR(SEARCH("80字",B38)))</formula>
    </cfRule>
  </conditionalFormatting>
  <conditionalFormatting sqref="E4">
    <cfRule type="containsText" dxfId="6" priority="6" operator="containsText" text="必須">
      <formula>NOT(ISERROR(SEARCH("必須",E4)))</formula>
    </cfRule>
  </conditionalFormatting>
  <hyperlinks>
    <hyperlink ref="H44" location="'4-6店舗運営'!A1" display="↑上へ" xr:uid="{00000000-0004-0000-0600-000001000000}"/>
  </hyperlinks>
  <pageMargins left="0.51181102362204722" right="0.51181102362204722" top="0.74803149606299213" bottom="0.35433070866141736" header="0.31496062992125984" footer="0.31496062992125984"/>
  <pageSetup paperSize="9" scale="66" orientation="portrait" r:id="rId1"/>
  <headerFooter>
    <oddHeader>&amp;L付属証明書　7ページ&amp;R503V2</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83034" r:id="rId4" name="Check Box 90">
              <controlPr defaultSize="0" autoFill="0" autoLine="0" autoPict="0" altText="はい">
                <anchor moveWithCells="1" sizeWithCells="1">
                  <from>
                    <xdr:col>4</xdr:col>
                    <xdr:colOff>876300</xdr:colOff>
                    <xdr:row>4</xdr:row>
                    <xdr:rowOff>0</xdr:rowOff>
                  </from>
                  <to>
                    <xdr:col>5</xdr:col>
                    <xdr:colOff>717550</xdr:colOff>
                    <xdr:row>4</xdr:row>
                    <xdr:rowOff>266700</xdr:rowOff>
                  </to>
                </anchor>
              </controlPr>
            </control>
          </mc:Choice>
        </mc:AlternateContent>
        <mc:AlternateContent xmlns:mc="http://schemas.openxmlformats.org/markup-compatibility/2006">
          <mc:Choice Requires="x14">
            <control shapeId="83035" r:id="rId5" name="Check Box 91">
              <controlPr defaultSize="0" autoFill="0" autoLine="0" autoPict="0" altText="はい">
                <anchor moveWithCells="1" sizeWithCells="1">
                  <from>
                    <xdr:col>4</xdr:col>
                    <xdr:colOff>876300</xdr:colOff>
                    <xdr:row>15</xdr:row>
                    <xdr:rowOff>254000</xdr:rowOff>
                  </from>
                  <to>
                    <xdr:col>5</xdr:col>
                    <xdr:colOff>717550</xdr:colOff>
                    <xdr:row>16</xdr:row>
                    <xdr:rowOff>254000</xdr:rowOff>
                  </to>
                </anchor>
              </controlPr>
            </control>
          </mc:Choice>
        </mc:AlternateContent>
        <mc:AlternateContent xmlns:mc="http://schemas.openxmlformats.org/markup-compatibility/2006">
          <mc:Choice Requires="x14">
            <control shapeId="83036" r:id="rId6" name="Check Box 92">
              <controlPr defaultSize="0" autoFill="0" autoLine="0" autoPict="0" altText="はい">
                <anchor moveWithCells="1" sizeWithCells="1">
                  <from>
                    <xdr:col>4</xdr:col>
                    <xdr:colOff>876300</xdr:colOff>
                    <xdr:row>10</xdr:row>
                    <xdr:rowOff>6350</xdr:rowOff>
                  </from>
                  <to>
                    <xdr:col>5</xdr:col>
                    <xdr:colOff>717550</xdr:colOff>
                    <xdr:row>11</xdr:row>
                    <xdr:rowOff>0</xdr:rowOff>
                  </to>
                </anchor>
              </controlPr>
            </control>
          </mc:Choice>
        </mc:AlternateContent>
        <mc:AlternateContent xmlns:mc="http://schemas.openxmlformats.org/markup-compatibility/2006">
          <mc:Choice Requires="x14">
            <control shapeId="83037" r:id="rId7" name="Check Box 93">
              <controlPr defaultSize="0" autoFill="0" autoLine="0" autoPict="0" altText="はい">
                <anchor moveWithCells="1" sizeWithCells="1">
                  <from>
                    <xdr:col>4</xdr:col>
                    <xdr:colOff>876300</xdr:colOff>
                    <xdr:row>12</xdr:row>
                    <xdr:rowOff>260350</xdr:rowOff>
                  </from>
                  <to>
                    <xdr:col>5</xdr:col>
                    <xdr:colOff>717550</xdr:colOff>
                    <xdr:row>13</xdr:row>
                    <xdr:rowOff>260350</xdr:rowOff>
                  </to>
                </anchor>
              </controlPr>
            </control>
          </mc:Choice>
        </mc:AlternateContent>
        <mc:AlternateContent xmlns:mc="http://schemas.openxmlformats.org/markup-compatibility/2006">
          <mc:Choice Requires="x14">
            <control shapeId="83038" r:id="rId8" name="Check Box 94">
              <controlPr defaultSize="0" autoFill="0" autoLine="0" autoPict="0" altText="はい">
                <anchor moveWithCells="1" sizeWithCells="1">
                  <from>
                    <xdr:col>4</xdr:col>
                    <xdr:colOff>876300</xdr:colOff>
                    <xdr:row>6</xdr:row>
                    <xdr:rowOff>260350</xdr:rowOff>
                  </from>
                  <to>
                    <xdr:col>5</xdr:col>
                    <xdr:colOff>717550</xdr:colOff>
                    <xdr:row>7</xdr:row>
                    <xdr:rowOff>254000</xdr:rowOff>
                  </to>
                </anchor>
              </controlPr>
            </control>
          </mc:Choice>
        </mc:AlternateContent>
        <mc:AlternateContent xmlns:mc="http://schemas.openxmlformats.org/markup-compatibility/2006">
          <mc:Choice Requires="x14">
            <control shapeId="83039" r:id="rId9" name="Check Box 95">
              <controlPr defaultSize="0" autoFill="0" autoLine="0" autoPict="0" altText="はい">
                <anchor moveWithCells="1" sizeWithCells="1">
                  <from>
                    <xdr:col>4</xdr:col>
                    <xdr:colOff>876300</xdr:colOff>
                    <xdr:row>21</xdr:row>
                    <xdr:rowOff>241300</xdr:rowOff>
                  </from>
                  <to>
                    <xdr:col>5</xdr:col>
                    <xdr:colOff>717550</xdr:colOff>
                    <xdr:row>22</xdr:row>
                    <xdr:rowOff>234950</xdr:rowOff>
                  </to>
                </anchor>
              </controlPr>
            </control>
          </mc:Choice>
        </mc:AlternateContent>
        <mc:AlternateContent xmlns:mc="http://schemas.openxmlformats.org/markup-compatibility/2006">
          <mc:Choice Requires="x14">
            <control shapeId="83040" r:id="rId10" name="Check Box 96">
              <controlPr defaultSize="0" autoFill="0" autoLine="0" autoPict="0" altText="はい">
                <anchor moveWithCells="1" sizeWithCells="1">
                  <from>
                    <xdr:col>4</xdr:col>
                    <xdr:colOff>869950</xdr:colOff>
                    <xdr:row>31</xdr:row>
                    <xdr:rowOff>19050</xdr:rowOff>
                  </from>
                  <to>
                    <xdr:col>5</xdr:col>
                    <xdr:colOff>717550</xdr:colOff>
                    <xdr:row>32</xdr:row>
                    <xdr:rowOff>12700</xdr:rowOff>
                  </to>
                </anchor>
              </controlPr>
            </control>
          </mc:Choice>
        </mc:AlternateContent>
        <mc:AlternateContent xmlns:mc="http://schemas.openxmlformats.org/markup-compatibility/2006">
          <mc:Choice Requires="x14">
            <control shapeId="83041" r:id="rId11" name="Check Box 97">
              <controlPr defaultSize="0" autoFill="0" autoLine="0" autoPict="0" altText="はい">
                <anchor moveWithCells="1" sizeWithCells="1">
                  <from>
                    <xdr:col>4</xdr:col>
                    <xdr:colOff>869950</xdr:colOff>
                    <xdr:row>34</xdr:row>
                    <xdr:rowOff>12700</xdr:rowOff>
                  </from>
                  <to>
                    <xdr:col>5</xdr:col>
                    <xdr:colOff>717550</xdr:colOff>
                    <xdr:row>35</xdr:row>
                    <xdr:rowOff>6350</xdr:rowOff>
                  </to>
                </anchor>
              </controlPr>
            </control>
          </mc:Choice>
        </mc:AlternateContent>
        <mc:AlternateContent xmlns:mc="http://schemas.openxmlformats.org/markup-compatibility/2006">
          <mc:Choice Requires="x14">
            <control shapeId="83042" r:id="rId12" name="Check Box 98">
              <controlPr defaultSize="0" autoFill="0" autoLine="0" autoPict="0" altText="はい">
                <anchor moveWithCells="1" sizeWithCells="1">
                  <from>
                    <xdr:col>4</xdr:col>
                    <xdr:colOff>869950</xdr:colOff>
                    <xdr:row>37</xdr:row>
                    <xdr:rowOff>0</xdr:rowOff>
                  </from>
                  <to>
                    <xdr:col>5</xdr:col>
                    <xdr:colOff>717550</xdr:colOff>
                    <xdr:row>38</xdr:row>
                    <xdr:rowOff>0</xdr:rowOff>
                  </to>
                </anchor>
              </controlPr>
            </control>
          </mc:Choice>
        </mc:AlternateContent>
        <mc:AlternateContent xmlns:mc="http://schemas.openxmlformats.org/markup-compatibility/2006">
          <mc:Choice Requires="x14">
            <control shapeId="83049" r:id="rId13" name="Check Box 105">
              <controlPr defaultSize="0" autoFill="0" autoLine="0" autoPict="0" altText="はい">
                <anchor moveWithCells="1" sizeWithCells="1">
                  <from>
                    <xdr:col>4</xdr:col>
                    <xdr:colOff>876300</xdr:colOff>
                    <xdr:row>18</xdr:row>
                    <xdr:rowOff>247650</xdr:rowOff>
                  </from>
                  <to>
                    <xdr:col>5</xdr:col>
                    <xdr:colOff>717550</xdr:colOff>
                    <xdr:row>19</xdr:row>
                    <xdr:rowOff>241300</xdr:rowOff>
                  </to>
                </anchor>
              </controlPr>
            </control>
          </mc:Choice>
        </mc:AlternateContent>
        <mc:AlternateContent xmlns:mc="http://schemas.openxmlformats.org/markup-compatibility/2006">
          <mc:Choice Requires="x14">
            <control shapeId="83050" r:id="rId14" name="Check Box 106">
              <controlPr defaultSize="0" autoFill="0" autoLine="0" autoPict="0" altText="はい">
                <anchor moveWithCells="1" sizeWithCells="1">
                  <from>
                    <xdr:col>4</xdr:col>
                    <xdr:colOff>876300</xdr:colOff>
                    <xdr:row>24</xdr:row>
                    <xdr:rowOff>260350</xdr:rowOff>
                  </from>
                  <to>
                    <xdr:col>5</xdr:col>
                    <xdr:colOff>717550</xdr:colOff>
                    <xdr:row>25</xdr:row>
                    <xdr:rowOff>260350</xdr:rowOff>
                  </to>
                </anchor>
              </controlPr>
            </control>
          </mc:Choice>
        </mc:AlternateContent>
        <mc:AlternateContent xmlns:mc="http://schemas.openxmlformats.org/markup-compatibility/2006">
          <mc:Choice Requires="x14">
            <control shapeId="83051" r:id="rId15" name="Check Box 107">
              <controlPr defaultSize="0" autoFill="0" autoLine="0" autoPict="0" altText="はい">
                <anchor moveWithCells="1" sizeWithCells="1">
                  <from>
                    <xdr:col>4</xdr:col>
                    <xdr:colOff>876300</xdr:colOff>
                    <xdr:row>28</xdr:row>
                    <xdr:rowOff>12700</xdr:rowOff>
                  </from>
                  <to>
                    <xdr:col>5</xdr:col>
                    <xdr:colOff>717550</xdr:colOff>
                    <xdr:row>29</xdr:row>
                    <xdr:rowOff>6350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42"/>
  <sheetViews>
    <sheetView view="pageBreakPreview" zoomScaleNormal="100" zoomScaleSheetLayoutView="100" workbookViewId="0"/>
  </sheetViews>
  <sheetFormatPr defaultColWidth="9" defaultRowHeight="12"/>
  <cols>
    <col min="1" max="1" width="5.6328125" style="87" customWidth="1"/>
    <col min="2" max="3" width="10.6328125" style="87" customWidth="1"/>
    <col min="4" max="4" width="9.90625" style="87" customWidth="1"/>
    <col min="5" max="5" width="10.6328125" style="88" customWidth="1"/>
    <col min="6" max="6" width="7.453125" style="88" customWidth="1"/>
    <col min="7" max="7" width="7.6328125" style="87" customWidth="1"/>
    <col min="8" max="8" width="10.6328125" style="87" customWidth="1"/>
    <col min="9" max="9" width="35.36328125" style="140" customWidth="1"/>
    <col min="10" max="10" width="10.6328125" style="141" hidden="1" customWidth="1"/>
    <col min="11" max="11" width="10.6328125" style="91" hidden="1" customWidth="1"/>
    <col min="12" max="12" width="10.6328125" style="93" hidden="1" customWidth="1"/>
    <col min="13" max="14" width="10.6328125" style="93" customWidth="1"/>
    <col min="15" max="15" width="10.6328125" style="94" customWidth="1"/>
    <col min="16" max="17" width="9" style="94" customWidth="1"/>
    <col min="18" max="19" width="9" style="87" customWidth="1"/>
    <col min="20" max="16384" width="9" style="87"/>
  </cols>
  <sheetData>
    <row r="1" spans="1:17" s="78" customFormat="1" ht="13">
      <c r="A1" s="161" t="s">
        <v>73</v>
      </c>
      <c r="E1" s="79"/>
      <c r="F1" s="79"/>
      <c r="I1" s="80">
        <f>'申込区分 '!C7</f>
        <v>0</v>
      </c>
      <c r="J1" s="81" t="s">
        <v>78</v>
      </c>
      <c r="K1" s="82"/>
      <c r="L1" s="83" t="s">
        <v>79</v>
      </c>
      <c r="M1" s="84"/>
      <c r="N1" s="84"/>
      <c r="O1" s="85"/>
      <c r="P1" s="85"/>
      <c r="Q1" s="85"/>
    </row>
    <row r="2" spans="1:17" s="78" customFormat="1" ht="13">
      <c r="E2" s="79"/>
      <c r="F2" s="79"/>
      <c r="I2" s="80">
        <f>'申込区分 '!C6</f>
        <v>0</v>
      </c>
      <c r="J2" s="86"/>
      <c r="K2" s="82"/>
      <c r="L2" s="83"/>
      <c r="M2" s="84"/>
      <c r="N2" s="84"/>
      <c r="O2" s="85"/>
      <c r="P2" s="85"/>
      <c r="Q2" s="85"/>
    </row>
    <row r="3" spans="1:17">
      <c r="I3" s="89"/>
      <c r="J3" s="90" t="s">
        <v>74</v>
      </c>
      <c r="L3" s="92"/>
    </row>
    <row r="4" spans="1:17" ht="21" customHeight="1">
      <c r="A4" s="95" t="s">
        <v>70</v>
      </c>
      <c r="E4" s="96"/>
      <c r="F4" s="87"/>
      <c r="G4" s="97"/>
      <c r="I4" s="98"/>
      <c r="J4" s="99">
        <f>G7+G8+G9+G10+G11+G12</f>
        <v>0</v>
      </c>
      <c r="K4" s="82"/>
      <c r="L4" s="83"/>
      <c r="M4" s="82"/>
    </row>
    <row r="5" spans="1:17" ht="21" customHeight="1">
      <c r="A5" s="406" t="s">
        <v>0</v>
      </c>
      <c r="B5" s="406" t="s">
        <v>13</v>
      </c>
      <c r="C5" s="406"/>
      <c r="D5" s="406"/>
      <c r="E5" s="100" t="s">
        <v>24</v>
      </c>
      <c r="F5" s="406" t="s">
        <v>26</v>
      </c>
      <c r="G5" s="406"/>
      <c r="H5" s="101" t="s">
        <v>28</v>
      </c>
      <c r="I5" s="402" t="s">
        <v>68</v>
      </c>
      <c r="J5" s="99"/>
      <c r="K5" s="82"/>
      <c r="L5" s="83"/>
      <c r="M5" s="82"/>
    </row>
    <row r="6" spans="1:17" ht="21" customHeight="1">
      <c r="A6" s="406"/>
      <c r="B6" s="406"/>
      <c r="C6" s="406"/>
      <c r="D6" s="406"/>
      <c r="E6" s="101" t="s">
        <v>34</v>
      </c>
      <c r="F6" s="100" t="s">
        <v>69</v>
      </c>
      <c r="G6" s="199" t="s">
        <v>222</v>
      </c>
      <c r="H6" s="199" t="s">
        <v>223</v>
      </c>
      <c r="I6" s="402"/>
      <c r="J6" s="102" t="str">
        <f>"※適合ポイントの内訳　"&amp;J7&amp;J8&amp;J9&amp;J10&amp;J11&amp;J12</f>
        <v>※適合ポイントの内訳　■おもてなしにおける環境配慮：の0p、■客室備品・設備の環境配慮：の0p、■廃棄物削減・リサイクル：の0p、■省エネルギー：の0p、■節水：の0p、■施設運営における全般的な環境配慮：の0p</v>
      </c>
      <c r="K6" s="82"/>
      <c r="L6" s="82"/>
      <c r="M6" s="82"/>
    </row>
    <row r="7" spans="1:17" ht="24.5" customHeight="1">
      <c r="A7" s="103" t="s">
        <v>14</v>
      </c>
      <c r="B7" s="403" t="s">
        <v>169</v>
      </c>
      <c r="C7" s="403"/>
      <c r="D7" s="403"/>
      <c r="E7" s="104" t="str">
        <f>IF(OR('4-1.おもてなし'!E4="必須",'4-1.おもてなし'!E7="必須"),"必須","適合")</f>
        <v>必須</v>
      </c>
      <c r="F7" s="105">
        <f>'4-1.おもてなし'!E2</f>
        <v>0</v>
      </c>
      <c r="G7" s="103">
        <f>SUM('4-1.おもてなし'!E37:E45)</f>
        <v>0</v>
      </c>
      <c r="H7" s="106" t="str">
        <f>IF(F7&gt;=2,"○","×")</f>
        <v>×</v>
      </c>
      <c r="I7" s="107" t="str">
        <f>'4-1.おもてなし'!L3</f>
        <v/>
      </c>
      <c r="J7" s="108" t="str">
        <f>"■"&amp;B7&amp;"："&amp;I7&amp;"の"&amp;F7&amp;"p、"</f>
        <v>■おもてなしにおける環境配慮：の0p、</v>
      </c>
      <c r="K7" s="109"/>
      <c r="L7" s="109"/>
      <c r="M7" s="109"/>
    </row>
    <row r="8" spans="1:17" ht="24.5" customHeight="1">
      <c r="A8" s="103" t="s">
        <v>15</v>
      </c>
      <c r="B8" s="403" t="s">
        <v>170</v>
      </c>
      <c r="C8" s="403"/>
      <c r="D8" s="403"/>
      <c r="E8" s="104" t="s">
        <v>25</v>
      </c>
      <c r="F8" s="105">
        <f>'4-2.客室'!E2</f>
        <v>0</v>
      </c>
      <c r="G8" s="103">
        <f>SUM('4-2.客室'!E34:E42)</f>
        <v>0</v>
      </c>
      <c r="H8" s="106" t="str">
        <f t="shared" ref="H8:H12" si="0">IF(F8&gt;=2,"○","×")</f>
        <v>×</v>
      </c>
      <c r="I8" s="107" t="str">
        <f>'4-2.客室'!L3</f>
        <v/>
      </c>
      <c r="J8" s="108" t="str">
        <f>"■"&amp;B8&amp;"："&amp;I8&amp;"の"&amp;F8&amp;"p、"</f>
        <v>■客室備品・設備の環境配慮：の0p、</v>
      </c>
      <c r="K8" s="109"/>
      <c r="L8" s="109"/>
      <c r="M8" s="109"/>
    </row>
    <row r="9" spans="1:17" ht="24.5" customHeight="1">
      <c r="A9" s="103" t="s">
        <v>16</v>
      </c>
      <c r="B9" s="403" t="s">
        <v>171</v>
      </c>
      <c r="C9" s="403"/>
      <c r="D9" s="403"/>
      <c r="E9" s="104" t="str">
        <f>IF(OR('4-3廃棄物'!E4="必須",'4-3廃棄物'!E7="必須"),"必須","適合")</f>
        <v>必須</v>
      </c>
      <c r="F9" s="105">
        <f>'4-3廃棄物'!E2</f>
        <v>0</v>
      </c>
      <c r="G9" s="103">
        <f>SUM('4-3廃棄物'!E26:E34)</f>
        <v>0</v>
      </c>
      <c r="H9" s="106" t="str">
        <f t="shared" si="0"/>
        <v>×</v>
      </c>
      <c r="I9" s="107" t="str">
        <f>'4-3廃棄物'!L3</f>
        <v/>
      </c>
      <c r="J9" s="108" t="str">
        <f>"■"&amp;B9&amp;"："&amp;I9&amp;"の"&amp;F9&amp;"p、"</f>
        <v>■廃棄物削減・リサイクル：の0p、</v>
      </c>
      <c r="K9" s="109"/>
      <c r="L9" s="109"/>
      <c r="M9" s="109"/>
    </row>
    <row r="10" spans="1:17" ht="24.5" customHeight="1">
      <c r="A10" s="103" t="s">
        <v>17</v>
      </c>
      <c r="B10" s="403" t="s">
        <v>172</v>
      </c>
      <c r="C10" s="403"/>
      <c r="D10" s="403"/>
      <c r="E10" s="104" t="str">
        <f>IF(OR('4-4省エネ'!E4="必須",'4-4省エネ'!E7="必須"),"必須","適合")</f>
        <v>必須</v>
      </c>
      <c r="F10" s="105">
        <f>'4-4省エネ'!E2</f>
        <v>0</v>
      </c>
      <c r="G10" s="103">
        <f>SUM('4-4省エネ'!E40:E48)</f>
        <v>0</v>
      </c>
      <c r="H10" s="106" t="str">
        <f t="shared" si="0"/>
        <v>×</v>
      </c>
      <c r="I10" s="107" t="str">
        <f>'4-4省エネ'!L3</f>
        <v/>
      </c>
      <c r="J10" s="108" t="str">
        <f>"■"&amp;B10&amp;"："&amp;I10&amp;"の"&amp;F10&amp;"p、"</f>
        <v>■省エネルギー：の0p、</v>
      </c>
      <c r="K10" s="109"/>
      <c r="L10" s="109"/>
      <c r="M10" s="109"/>
    </row>
    <row r="11" spans="1:17" ht="24.5" customHeight="1">
      <c r="A11" s="103" t="s">
        <v>18</v>
      </c>
      <c r="B11" s="403" t="s">
        <v>173</v>
      </c>
      <c r="C11" s="403"/>
      <c r="D11" s="403"/>
      <c r="E11" s="104" t="str">
        <f>IF(OR('4-5節水'!E4="必須",'4-5節水'!E7="必須"),"必須","適合")</f>
        <v>必須</v>
      </c>
      <c r="F11" s="105">
        <f>'4-5節水'!E2</f>
        <v>0</v>
      </c>
      <c r="G11" s="103">
        <f>SUM('4-5節水'!E25:E33)</f>
        <v>0</v>
      </c>
      <c r="H11" s="106" t="str">
        <f t="shared" si="0"/>
        <v>×</v>
      </c>
      <c r="I11" s="107" t="str">
        <f>'4-5節水'!L3</f>
        <v/>
      </c>
      <c r="J11" s="108" t="str">
        <f>"■"&amp;B11&amp;"："&amp;I11&amp;"の"&amp;F11&amp;"p、"</f>
        <v>■節水：の0p、</v>
      </c>
      <c r="K11" s="109"/>
      <c r="L11" s="109"/>
      <c r="M11" s="109"/>
    </row>
    <row r="12" spans="1:17" ht="24.5" customHeight="1">
      <c r="A12" s="103" t="s">
        <v>19</v>
      </c>
      <c r="B12" s="403" t="s">
        <v>174</v>
      </c>
      <c r="C12" s="403"/>
      <c r="D12" s="403"/>
      <c r="E12" s="104" t="str">
        <f>'4-6全般'!E4</f>
        <v>必須</v>
      </c>
      <c r="F12" s="105">
        <f>'4-6全般'!E2</f>
        <v>0</v>
      </c>
      <c r="G12" s="103">
        <f>SUM('4-6全般'!E31:E39)</f>
        <v>0</v>
      </c>
      <c r="H12" s="106" t="str">
        <f t="shared" si="0"/>
        <v>×</v>
      </c>
      <c r="I12" s="107" t="str">
        <f>'4-6全般'!L3</f>
        <v/>
      </c>
      <c r="J12" s="108" t="str">
        <f>"■"&amp;B12&amp;"："&amp;I12&amp;"の"&amp;F12&amp;"p"</f>
        <v>■施設運営における全般的な環境配慮：の0p</v>
      </c>
      <c r="K12" s="109"/>
      <c r="L12" s="109"/>
      <c r="M12" s="109"/>
    </row>
    <row r="13" spans="1:17" ht="21" customHeight="1">
      <c r="A13" s="410" t="s">
        <v>284</v>
      </c>
      <c r="B13" s="411"/>
      <c r="C13" s="412"/>
      <c r="D13" s="407" t="str">
        <f>'申込区分 '!G36&amp;")"</f>
        <v>どちらか一方を選択してください。)</v>
      </c>
      <c r="E13" s="408"/>
      <c r="F13" s="110">
        <f>SUM(F7:F12)</f>
        <v>0</v>
      </c>
      <c r="G13" s="111" t="s">
        <v>71</v>
      </c>
      <c r="H13" s="112"/>
      <c r="I13" s="113"/>
      <c r="J13" s="82"/>
      <c r="K13" s="82"/>
      <c r="L13" s="82"/>
      <c r="M13" s="82"/>
    </row>
    <row r="14" spans="1:17" s="74" customFormat="1" ht="13">
      <c r="A14" s="114"/>
      <c r="B14" s="114"/>
      <c r="C14" s="114"/>
      <c r="D14" s="114"/>
      <c r="E14" s="409"/>
      <c r="F14" s="409"/>
      <c r="G14" s="409"/>
      <c r="H14" s="115"/>
      <c r="I14" s="116"/>
      <c r="J14" s="82"/>
      <c r="K14" s="82"/>
      <c r="L14" s="82"/>
      <c r="M14" s="108"/>
      <c r="N14" s="117"/>
      <c r="O14" s="118"/>
      <c r="P14" s="118"/>
      <c r="Q14" s="118"/>
    </row>
    <row r="15" spans="1:17" ht="13">
      <c r="A15" s="119"/>
      <c r="B15" s="119"/>
      <c r="C15" s="120"/>
      <c r="D15" s="120"/>
      <c r="E15" s="121"/>
      <c r="F15" s="121"/>
      <c r="G15" s="121"/>
      <c r="H15" s="121"/>
      <c r="I15" s="122"/>
      <c r="J15" s="82"/>
      <c r="K15" s="82"/>
      <c r="L15" s="82"/>
      <c r="M15" s="82"/>
    </row>
    <row r="16" spans="1:17" ht="26" customHeight="1">
      <c r="A16" s="405" t="s">
        <v>285</v>
      </c>
      <c r="B16" s="405"/>
      <c r="C16" s="405"/>
      <c r="D16" s="405"/>
      <c r="E16" s="405"/>
      <c r="F16" s="405"/>
      <c r="G16" s="405"/>
      <c r="H16" s="405"/>
      <c r="I16" s="405"/>
      <c r="J16" s="82"/>
      <c r="K16" s="82"/>
      <c r="L16" s="82"/>
      <c r="M16" s="82"/>
    </row>
    <row r="17" spans="1:17" ht="13">
      <c r="A17" s="123"/>
      <c r="B17" s="123"/>
      <c r="C17" s="123"/>
      <c r="D17" s="123"/>
      <c r="E17" s="123"/>
      <c r="F17" s="123"/>
      <c r="G17" s="123"/>
      <c r="H17" s="123"/>
      <c r="I17" s="123"/>
      <c r="J17" s="124" t="str">
        <f>J19&amp;J20&amp;J21&amp;J23&amp;J24&amp;J25&amp;J27&amp;J28&amp;J29&amp;J31&amp;J32&amp;J33&amp;J35&amp;J36&amp;J37&amp;J39&amp;J40&amp;J41</f>
        <v/>
      </c>
      <c r="K17" s="82"/>
      <c r="L17" s="82"/>
      <c r="M17" s="82"/>
    </row>
    <row r="18" spans="1:17" ht="13">
      <c r="A18" s="87" t="str">
        <f>A7&amp;B7</f>
        <v>4-1.おもてなしにおける環境配慮</v>
      </c>
      <c r="B18" s="78"/>
      <c r="C18" s="78"/>
      <c r="D18" s="78"/>
      <c r="E18" s="79"/>
      <c r="F18" s="79"/>
      <c r="G18" s="78"/>
      <c r="H18" s="125"/>
      <c r="I18" s="125"/>
      <c r="J18" s="108" t="str">
        <f>IF(A18="","",A18&amp;B18)</f>
        <v>4-1.おもてなしにおける環境配慮</v>
      </c>
      <c r="K18" s="93"/>
      <c r="L18" s="92"/>
    </row>
    <row r="19" spans="1:17" ht="24.5" customHeight="1">
      <c r="A19" s="126" t="str">
        <f>IF('4-1.おもてなし'!J38&gt;0,'4-1.おもてなし'!A37,"")</f>
        <v/>
      </c>
      <c r="B19" s="404" t="str">
        <f>IF('4-1.おもてなし'!J38&gt;0,'4-1.おもてなし'!B38,"")</f>
        <v/>
      </c>
      <c r="C19" s="404"/>
      <c r="D19" s="404"/>
      <c r="E19" s="404"/>
      <c r="F19" s="404"/>
      <c r="G19" s="404"/>
      <c r="H19" s="404"/>
      <c r="I19" s="404"/>
      <c r="J19" s="108" t="str">
        <f>IF(A19="","",A19&amp;B19)</f>
        <v/>
      </c>
      <c r="K19" s="127"/>
      <c r="L19" s="92" t="str">
        <f t="shared" ref="L19:L40" si="1">IF(A19="","","&lt;li&gt;"&amp;B19&amp;"&lt;/li&gt;")</f>
        <v/>
      </c>
    </row>
    <row r="20" spans="1:17" ht="25" customHeight="1">
      <c r="A20" s="126" t="str">
        <f>IF('4-1.おもてなし'!J41&gt;0,'4-1.おもてなし'!A41,"")</f>
        <v/>
      </c>
      <c r="B20" s="404" t="str">
        <f>IF('4-1.おもてなし'!J41&gt;0,'4-1.おもてなし'!B41,"")</f>
        <v/>
      </c>
      <c r="C20" s="404"/>
      <c r="D20" s="404"/>
      <c r="E20" s="404"/>
      <c r="F20" s="404"/>
      <c r="G20" s="404"/>
      <c r="H20" s="404"/>
      <c r="I20" s="404"/>
      <c r="J20" s="108" t="str">
        <f t="shared" ref="J20:J41" si="2">IF(A20="","",A20&amp;B20)</f>
        <v/>
      </c>
      <c r="K20" s="127"/>
      <c r="L20" s="92" t="str">
        <f t="shared" si="1"/>
        <v/>
      </c>
    </row>
    <row r="21" spans="1:17" ht="25" customHeight="1">
      <c r="A21" s="126" t="str">
        <f>IF('4-1.おもてなし'!J44&gt;0,'4-1.おもてなし'!A44,"")</f>
        <v/>
      </c>
      <c r="B21" s="404" t="str">
        <f>IF('4-1.おもてなし'!J44&gt;0,'4-1.おもてなし'!B44,"")</f>
        <v/>
      </c>
      <c r="C21" s="404"/>
      <c r="D21" s="404"/>
      <c r="E21" s="404"/>
      <c r="F21" s="404"/>
      <c r="G21" s="404"/>
      <c r="H21" s="404"/>
      <c r="I21" s="404"/>
      <c r="J21" s="108" t="str">
        <f t="shared" si="2"/>
        <v/>
      </c>
      <c r="K21" s="127"/>
      <c r="L21" s="92" t="str">
        <f t="shared" si="1"/>
        <v/>
      </c>
    </row>
    <row r="22" spans="1:17" s="133" customFormat="1" ht="13" customHeight="1">
      <c r="A22" s="87" t="str">
        <f>A8&amp;B8</f>
        <v>4-2.客室備品・設備の環境配慮</v>
      </c>
      <c r="B22" s="128"/>
      <c r="C22" s="128"/>
      <c r="D22" s="128"/>
      <c r="E22" s="129"/>
      <c r="F22" s="129"/>
      <c r="G22" s="128"/>
      <c r="H22" s="130"/>
      <c r="I22" s="130"/>
      <c r="J22" s="108" t="str">
        <f t="shared" si="2"/>
        <v>4-2.客室備品・設備の環境配慮</v>
      </c>
      <c r="K22" s="131"/>
      <c r="L22" s="92"/>
      <c r="M22" s="131"/>
      <c r="N22" s="131"/>
      <c r="O22" s="132"/>
      <c r="P22" s="132"/>
      <c r="Q22" s="132"/>
    </row>
    <row r="23" spans="1:17" ht="25" customHeight="1">
      <c r="A23" s="126" t="str">
        <f>IF('4-2.客室'!J35&gt;0,'4-2.客室'!A34,"")</f>
        <v/>
      </c>
      <c r="B23" s="404" t="str">
        <f>IF('4-2.客室'!J35&gt;0,'4-2.客室'!B35,"")</f>
        <v/>
      </c>
      <c r="C23" s="404"/>
      <c r="D23" s="404"/>
      <c r="E23" s="404"/>
      <c r="F23" s="404"/>
      <c r="G23" s="404"/>
      <c r="H23" s="404"/>
      <c r="I23" s="404"/>
      <c r="J23" s="108" t="str">
        <f t="shared" si="2"/>
        <v/>
      </c>
      <c r="K23" s="127"/>
      <c r="L23" s="92" t="str">
        <f t="shared" si="1"/>
        <v/>
      </c>
    </row>
    <row r="24" spans="1:17" ht="25" customHeight="1">
      <c r="A24" s="126" t="str">
        <f>IF('4-2.客室'!J38&gt;0,'4-2.客室'!A38,"")</f>
        <v/>
      </c>
      <c r="B24" s="404" t="str">
        <f>IF('4-2.客室'!J38&gt;0,'4-2.客室'!B38,"")</f>
        <v/>
      </c>
      <c r="C24" s="404"/>
      <c r="D24" s="404"/>
      <c r="E24" s="404"/>
      <c r="F24" s="404"/>
      <c r="G24" s="404"/>
      <c r="H24" s="404"/>
      <c r="I24" s="404"/>
      <c r="J24" s="108" t="str">
        <f t="shared" si="2"/>
        <v/>
      </c>
      <c r="K24" s="127"/>
      <c r="L24" s="92" t="str">
        <f t="shared" si="1"/>
        <v/>
      </c>
    </row>
    <row r="25" spans="1:17" ht="25" customHeight="1">
      <c r="A25" s="126" t="str">
        <f>IF('4-2.客室'!J41&gt;0,'4-2.客室'!A38,"")</f>
        <v/>
      </c>
      <c r="B25" s="404" t="str">
        <f>IF('4-2.客室'!J41&gt;0,'4-2.客室'!B41,"")</f>
        <v/>
      </c>
      <c r="C25" s="404"/>
      <c r="D25" s="404"/>
      <c r="E25" s="404"/>
      <c r="F25" s="404"/>
      <c r="G25" s="404"/>
      <c r="H25" s="404"/>
      <c r="I25" s="404"/>
      <c r="J25" s="108" t="str">
        <f t="shared" si="2"/>
        <v/>
      </c>
      <c r="K25" s="127"/>
      <c r="L25" s="92" t="str">
        <f>IF(A25="","","&lt;li&gt;"&amp;B25&amp;"&lt;/li&gt;")</f>
        <v/>
      </c>
    </row>
    <row r="26" spans="1:17" ht="13" customHeight="1">
      <c r="A26" s="87" t="str">
        <f>A9&amp;B9</f>
        <v>4-3.廃棄物削減・リサイクル</v>
      </c>
      <c r="B26" s="134"/>
      <c r="C26" s="134"/>
      <c r="D26" s="134"/>
      <c r="E26" s="129"/>
      <c r="F26" s="129"/>
      <c r="G26" s="134"/>
      <c r="H26" s="135"/>
      <c r="I26" s="135"/>
      <c r="J26" s="108" t="str">
        <f t="shared" si="2"/>
        <v>4-3.廃棄物削減・リサイクル</v>
      </c>
      <c r="K26" s="93"/>
      <c r="L26" s="92"/>
    </row>
    <row r="27" spans="1:17" ht="25" customHeight="1">
      <c r="A27" s="126" t="str">
        <f>IF('4-3廃棄物'!J27&gt;0,'4-3廃棄物'!A26,"")</f>
        <v/>
      </c>
      <c r="B27" s="404" t="str">
        <f>IF('4-3廃棄物'!J27&gt;0,'4-3廃棄物'!B27,"")</f>
        <v/>
      </c>
      <c r="C27" s="404"/>
      <c r="D27" s="404"/>
      <c r="E27" s="404"/>
      <c r="F27" s="404"/>
      <c r="G27" s="404"/>
      <c r="H27" s="404"/>
      <c r="I27" s="404"/>
      <c r="J27" s="108" t="str">
        <f t="shared" si="2"/>
        <v/>
      </c>
      <c r="K27" s="127"/>
      <c r="L27" s="92" t="str">
        <f>IF(A27="","","&lt;li&gt;"&amp;B27&amp;"&lt;/li&gt;")</f>
        <v/>
      </c>
    </row>
    <row r="28" spans="1:17" ht="25" customHeight="1">
      <c r="A28" s="126" t="str">
        <f>IF('4-3廃棄物'!J30&gt;0,'4-3廃棄物'!A30,"")</f>
        <v/>
      </c>
      <c r="B28" s="404" t="str">
        <f>IF('4-3廃棄物'!J30&gt;0,'4-3廃棄物'!B30,"")</f>
        <v/>
      </c>
      <c r="C28" s="404"/>
      <c r="D28" s="404"/>
      <c r="E28" s="404"/>
      <c r="F28" s="404"/>
      <c r="G28" s="404"/>
      <c r="H28" s="404"/>
      <c r="I28" s="404"/>
      <c r="J28" s="108" t="str">
        <f t="shared" si="2"/>
        <v/>
      </c>
      <c r="K28" s="127"/>
      <c r="L28" s="92" t="str">
        <f t="shared" si="1"/>
        <v/>
      </c>
    </row>
    <row r="29" spans="1:17" ht="25" customHeight="1">
      <c r="A29" s="126" t="str">
        <f>IF('4-3廃棄物'!J33&gt;0,'4-3廃棄物'!A33,"")</f>
        <v/>
      </c>
      <c r="B29" s="404" t="str">
        <f>IF('4-3廃棄物'!J33&gt;0,'4-3廃棄物'!B33,"")</f>
        <v/>
      </c>
      <c r="C29" s="404"/>
      <c r="D29" s="404"/>
      <c r="E29" s="404"/>
      <c r="F29" s="404"/>
      <c r="G29" s="404"/>
      <c r="H29" s="404"/>
      <c r="I29" s="404"/>
      <c r="J29" s="108" t="str">
        <f>IF(A29="","",A29&amp;B29)</f>
        <v/>
      </c>
      <c r="K29" s="127"/>
      <c r="L29" s="92" t="str">
        <f>IF(A29="","","&lt;li&gt;"&amp;B29&amp;"&lt;/li&gt;")</f>
        <v/>
      </c>
    </row>
    <row r="30" spans="1:17" ht="13" customHeight="1">
      <c r="A30" s="87" t="str">
        <f>A10&amp;B10</f>
        <v>4-4.省エネルギー</v>
      </c>
      <c r="B30" s="134"/>
      <c r="C30" s="134"/>
      <c r="D30" s="134"/>
      <c r="E30" s="129"/>
      <c r="F30" s="129"/>
      <c r="G30" s="134"/>
      <c r="H30" s="135"/>
      <c r="I30" s="135"/>
      <c r="J30" s="108" t="str">
        <f>IF(A30="","",A30&amp;B30)</f>
        <v>4-4.省エネルギー</v>
      </c>
      <c r="K30" s="93"/>
      <c r="L30" s="92"/>
    </row>
    <row r="31" spans="1:17" ht="25" customHeight="1">
      <c r="A31" s="126" t="str">
        <f>IF('4-4省エネ'!J41&gt;0,'4-4省エネ'!A40,"")</f>
        <v/>
      </c>
      <c r="B31" s="404" t="str">
        <f>IF('4-4省エネ'!J41&gt;0,'4-4省エネ'!B41,"")</f>
        <v/>
      </c>
      <c r="C31" s="404"/>
      <c r="D31" s="404"/>
      <c r="E31" s="404"/>
      <c r="F31" s="404"/>
      <c r="G31" s="404"/>
      <c r="H31" s="404"/>
      <c r="I31" s="404"/>
      <c r="J31" s="108" t="str">
        <f t="shared" si="2"/>
        <v/>
      </c>
      <c r="K31" s="127"/>
      <c r="L31" s="92" t="str">
        <f t="shared" si="1"/>
        <v/>
      </c>
    </row>
    <row r="32" spans="1:17" ht="25" customHeight="1">
      <c r="A32" s="126" t="str">
        <f>IF('4-4省エネ'!J44&gt;0,'4-4省エネ'!A43,"")</f>
        <v/>
      </c>
      <c r="B32" s="404" t="str">
        <f>IF('4-4省エネ'!J44&gt;0,'4-4省エネ'!B44,"")</f>
        <v/>
      </c>
      <c r="C32" s="404"/>
      <c r="D32" s="404"/>
      <c r="E32" s="404"/>
      <c r="F32" s="404"/>
      <c r="G32" s="404"/>
      <c r="H32" s="404"/>
      <c r="I32" s="404"/>
      <c r="J32" s="108" t="str">
        <f t="shared" si="2"/>
        <v/>
      </c>
      <c r="K32" s="127"/>
      <c r="L32" s="92" t="str">
        <f t="shared" si="1"/>
        <v/>
      </c>
    </row>
    <row r="33" spans="1:18" ht="25" customHeight="1">
      <c r="A33" s="126" t="str">
        <f>IF('4-4省エネ'!J47&gt;0,'4-4省エネ'!A46,"")</f>
        <v/>
      </c>
      <c r="B33" s="404" t="str">
        <f>IF('4-4省エネ'!J47&gt;0,'4-4省エネ'!B47,"")</f>
        <v/>
      </c>
      <c r="C33" s="404"/>
      <c r="D33" s="404"/>
      <c r="E33" s="404"/>
      <c r="F33" s="404"/>
      <c r="G33" s="404"/>
      <c r="H33" s="404"/>
      <c r="I33" s="404"/>
      <c r="J33" s="108" t="str">
        <f t="shared" si="2"/>
        <v/>
      </c>
      <c r="K33" s="127"/>
      <c r="L33" s="92" t="str">
        <f t="shared" si="1"/>
        <v/>
      </c>
    </row>
    <row r="34" spans="1:18" ht="13" customHeight="1">
      <c r="A34" s="87" t="str">
        <f>A11&amp;B11</f>
        <v>4-5.節水</v>
      </c>
      <c r="B34" s="134"/>
      <c r="C34" s="134"/>
      <c r="D34" s="134"/>
      <c r="E34" s="129"/>
      <c r="F34" s="129"/>
      <c r="G34" s="134"/>
      <c r="H34" s="135"/>
      <c r="I34" s="135"/>
      <c r="J34" s="108" t="str">
        <f t="shared" si="2"/>
        <v>4-5.節水</v>
      </c>
      <c r="K34" s="93"/>
      <c r="L34" s="92"/>
    </row>
    <row r="35" spans="1:18" s="82" customFormat="1" ht="25" customHeight="1">
      <c r="A35" s="126" t="str">
        <f>IF('4-5節水'!J26&gt;0,'4-5節水'!A25,"")</f>
        <v/>
      </c>
      <c r="B35" s="404" t="str">
        <f>IF('4-5節水'!J26&gt;0,'4-5節水'!B26,"")</f>
        <v/>
      </c>
      <c r="C35" s="404"/>
      <c r="D35" s="404"/>
      <c r="E35" s="404"/>
      <c r="F35" s="404"/>
      <c r="G35" s="404"/>
      <c r="H35" s="404"/>
      <c r="I35" s="404"/>
      <c r="J35" s="108" t="str">
        <f t="shared" si="2"/>
        <v/>
      </c>
      <c r="L35" s="92" t="str">
        <f t="shared" si="1"/>
        <v/>
      </c>
      <c r="O35" s="136"/>
      <c r="P35" s="136"/>
      <c r="Q35" s="136"/>
    </row>
    <row r="36" spans="1:18" s="82" customFormat="1" ht="25" customHeight="1">
      <c r="A36" s="126" t="str">
        <f>IF('4-5節水'!J29&gt;0,'4-5節水'!A28,"")</f>
        <v/>
      </c>
      <c r="B36" s="404" t="str">
        <f>IF('4-5節水'!J29&gt;0,'4-5節水'!B29,"")</f>
        <v/>
      </c>
      <c r="C36" s="404"/>
      <c r="D36" s="404"/>
      <c r="E36" s="404"/>
      <c r="F36" s="404"/>
      <c r="G36" s="404"/>
      <c r="H36" s="404"/>
      <c r="I36" s="404"/>
      <c r="J36" s="108" t="str">
        <f t="shared" si="2"/>
        <v/>
      </c>
      <c r="L36" s="92" t="str">
        <f t="shared" si="1"/>
        <v/>
      </c>
      <c r="O36" s="136"/>
      <c r="P36" s="136"/>
      <c r="Q36" s="136"/>
    </row>
    <row r="37" spans="1:18" s="93" customFormat="1" ht="25" customHeight="1">
      <c r="A37" s="126" t="str">
        <f>IF('4-5節水'!J32&gt;0,'4-5節水'!A31,"")</f>
        <v/>
      </c>
      <c r="B37" s="404" t="str">
        <f>IF('4-5節水'!J32&gt;0,'4-5節水'!B32,"")</f>
        <v/>
      </c>
      <c r="C37" s="404"/>
      <c r="D37" s="404"/>
      <c r="E37" s="404"/>
      <c r="F37" s="404"/>
      <c r="G37" s="404"/>
      <c r="H37" s="404"/>
      <c r="I37" s="404"/>
      <c r="J37" s="108" t="str">
        <f t="shared" si="2"/>
        <v/>
      </c>
      <c r="L37" s="92" t="str">
        <f t="shared" si="1"/>
        <v/>
      </c>
      <c r="O37" s="94"/>
      <c r="P37" s="94"/>
      <c r="Q37" s="94"/>
    </row>
    <row r="38" spans="1:18" ht="13">
      <c r="A38" s="87" t="str">
        <f>A12&amp;B12</f>
        <v>4-6.施設運営における全般的な環境配慮</v>
      </c>
      <c r="B38" s="134"/>
      <c r="C38" s="134"/>
      <c r="D38" s="134"/>
      <c r="E38" s="129"/>
      <c r="F38" s="129"/>
      <c r="G38" s="134"/>
      <c r="H38" s="134"/>
      <c r="I38" s="135"/>
      <c r="J38" s="108" t="str">
        <f t="shared" si="2"/>
        <v>4-6.施設運営における全般的な環境配慮</v>
      </c>
      <c r="L38" s="92"/>
    </row>
    <row r="39" spans="1:18" ht="25" customHeight="1">
      <c r="A39" s="126" t="str">
        <f>IF('4-6全般'!J32&gt;0,'4-6全般'!A31,"")</f>
        <v/>
      </c>
      <c r="B39" s="404" t="str">
        <f>IF('4-6全般'!J32&gt;0,'4-6全般'!B32,"")</f>
        <v/>
      </c>
      <c r="C39" s="404"/>
      <c r="D39" s="404"/>
      <c r="E39" s="404"/>
      <c r="F39" s="404"/>
      <c r="G39" s="404"/>
      <c r="H39" s="404"/>
      <c r="I39" s="404"/>
      <c r="J39" s="108" t="str">
        <f t="shared" si="2"/>
        <v/>
      </c>
      <c r="L39" s="92" t="str">
        <f t="shared" si="1"/>
        <v/>
      </c>
    </row>
    <row r="40" spans="1:18" ht="25" customHeight="1">
      <c r="A40" s="126" t="str">
        <f>IF('4-6全般'!J35&gt;0,'4-6全般'!A34,"")</f>
        <v/>
      </c>
      <c r="B40" s="404" t="str">
        <f>IF('4-6全般'!J35&gt;0,'4-6全般'!B35,"")</f>
        <v/>
      </c>
      <c r="C40" s="404"/>
      <c r="D40" s="404"/>
      <c r="E40" s="404"/>
      <c r="F40" s="404"/>
      <c r="G40" s="404"/>
      <c r="H40" s="404"/>
      <c r="I40" s="404"/>
      <c r="J40" s="108" t="str">
        <f t="shared" si="2"/>
        <v/>
      </c>
      <c r="L40" s="92" t="str">
        <f t="shared" si="1"/>
        <v/>
      </c>
    </row>
    <row r="41" spans="1:18" ht="25" customHeight="1">
      <c r="A41" s="126" t="str">
        <f>IF('4-6全般'!J38&gt;0,'4-6全般'!A37,"")</f>
        <v/>
      </c>
      <c r="B41" s="404" t="str">
        <f>IF('4-6全般'!J38&gt;0,'4-6全般'!B38,"")</f>
        <v/>
      </c>
      <c r="C41" s="404"/>
      <c r="D41" s="404"/>
      <c r="E41" s="404"/>
      <c r="F41" s="404"/>
      <c r="G41" s="404"/>
      <c r="H41" s="404"/>
      <c r="I41" s="404"/>
      <c r="J41" s="108" t="str">
        <f t="shared" si="2"/>
        <v/>
      </c>
      <c r="L41" s="137" t="str">
        <f>IF(A41="","","&lt;li&gt;"&amp;B41&amp;"&lt;/li&gt;")</f>
        <v/>
      </c>
    </row>
    <row r="42" spans="1:18" s="99" customFormat="1" ht="13" customHeight="1">
      <c r="A42" s="138"/>
      <c r="B42" s="138"/>
      <c r="C42" s="138"/>
      <c r="D42" s="138"/>
      <c r="E42" s="138"/>
      <c r="F42" s="138"/>
      <c r="G42" s="138"/>
      <c r="H42" s="139"/>
      <c r="I42" s="30" t="s">
        <v>23</v>
      </c>
      <c r="J42" s="93"/>
      <c r="K42" s="82"/>
      <c r="L42" s="82"/>
      <c r="M42" s="82"/>
      <c r="N42" s="82"/>
      <c r="O42" s="136"/>
      <c r="P42" s="136"/>
      <c r="Q42" s="136"/>
      <c r="R42" s="82"/>
    </row>
  </sheetData>
  <sheetProtection algorithmName="SHA-512" hashValue="Sc+xfa1c8BzJ4T3PW+xeV+7Jhcshy27Xvl7jTkF87TbY/xEO1QfPNtNMyA4B0Xv8pvhHDjNRwXsfwdXkjhHGkQ==" saltValue="5PLlWcT+v7IM6Jx3D1KRgg==" spinCount="100000" sheet="1" objects="1" scenarios="1" selectLockedCells="1"/>
  <mergeCells count="32">
    <mergeCell ref="B33:I33"/>
    <mergeCell ref="B29:I29"/>
    <mergeCell ref="B31:I31"/>
    <mergeCell ref="B32:I32"/>
    <mergeCell ref="B28:I28"/>
    <mergeCell ref="B41:I41"/>
    <mergeCell ref="B35:I35"/>
    <mergeCell ref="B36:I36"/>
    <mergeCell ref="B37:I37"/>
    <mergeCell ref="B39:I39"/>
    <mergeCell ref="B40:I40"/>
    <mergeCell ref="B7:D7"/>
    <mergeCell ref="B8:D8"/>
    <mergeCell ref="D13:E13"/>
    <mergeCell ref="E14:G14"/>
    <mergeCell ref="A13:C13"/>
    <mergeCell ref="I5:I6"/>
    <mergeCell ref="B12:D12"/>
    <mergeCell ref="B11:D11"/>
    <mergeCell ref="B19:I19"/>
    <mergeCell ref="B27:I27"/>
    <mergeCell ref="B20:I20"/>
    <mergeCell ref="B21:I21"/>
    <mergeCell ref="B23:I23"/>
    <mergeCell ref="B24:I24"/>
    <mergeCell ref="B25:I25"/>
    <mergeCell ref="A16:I16"/>
    <mergeCell ref="A5:A6"/>
    <mergeCell ref="B5:D6"/>
    <mergeCell ref="B9:D9"/>
    <mergeCell ref="B10:D10"/>
    <mergeCell ref="F5:G5"/>
  </mergeCells>
  <phoneticPr fontId="1"/>
  <conditionalFormatting sqref="D13">
    <cfRule type="containsText" dxfId="5" priority="4" operator="containsText" text="一方">
      <formula>NOT(ISERROR(SEARCH("一方",D13)))</formula>
    </cfRule>
  </conditionalFormatting>
  <conditionalFormatting sqref="E7">
    <cfRule type="containsText" dxfId="4" priority="18" operator="containsText" text="必須">
      <formula>NOT(ISERROR(SEARCH("必須",E7)))</formula>
    </cfRule>
  </conditionalFormatting>
  <conditionalFormatting sqref="E9:E12">
    <cfRule type="containsText" dxfId="3" priority="1" operator="containsText" text="必須">
      <formula>NOT(ISERROR(SEARCH("必須",E9)))</formula>
    </cfRule>
  </conditionalFormatting>
  <conditionalFormatting sqref="H7:H12">
    <cfRule type="containsText" dxfId="2" priority="15" operator="containsText" text="×">
      <formula>NOT(ISERROR(SEARCH("×",H7)))</formula>
    </cfRule>
  </conditionalFormatting>
  <conditionalFormatting sqref="H13:H14 E14">
    <cfRule type="containsText" dxfId="1" priority="3" operator="containsText" text="認定要件に達していません">
      <formula>NOT(ISERROR(SEARCH("認定要件に達していません",E13)))</formula>
    </cfRule>
  </conditionalFormatting>
  <conditionalFormatting sqref="I7:I12">
    <cfRule type="containsText" dxfId="0" priority="6" operator="containsText" text="必須">
      <formula>NOT(ISERROR(SEARCH("必須",I7)))</formula>
    </cfRule>
  </conditionalFormatting>
  <hyperlinks>
    <hyperlink ref="I42" location="'自動集計(入力不要)'!A1" display="↑上へ" xr:uid="{FC626558-A4C8-4975-A75C-5CF949CDF8A4}"/>
  </hyperlinks>
  <printOptions horizontalCentered="1"/>
  <pageMargins left="0.51181102362204722" right="0.51181102362204722" top="0.35433070866141736" bottom="0.15748031496062992" header="0.11811023622047245" footer="0.31496062992125984"/>
  <pageSetup paperSize="9" scale="86" fitToHeight="0" orientation="portrait" r:id="rId1"/>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14</vt:i4>
      </vt:variant>
    </vt:vector>
  </HeadingPairs>
  <TitlesOfParts>
    <vt:vector size="22" baseType="lpstr">
      <vt:lpstr>申込区分 </vt:lpstr>
      <vt:lpstr>4-1.おもてなし</vt:lpstr>
      <vt:lpstr>4-2.客室</vt:lpstr>
      <vt:lpstr>4-3廃棄物</vt:lpstr>
      <vt:lpstr>4-4省エネ</vt:lpstr>
      <vt:lpstr>4-5節水</vt:lpstr>
      <vt:lpstr>4-6全般</vt:lpstr>
      <vt:lpstr>自動集計(入力不要)</vt:lpstr>
      <vt:lpstr>'4-1.おもてなし'!Print_Area</vt:lpstr>
      <vt:lpstr>'4-2.客室'!Print_Area</vt:lpstr>
      <vt:lpstr>'4-3廃棄物'!Print_Area</vt:lpstr>
      <vt:lpstr>'4-4省エネ'!Print_Area</vt:lpstr>
      <vt:lpstr>'4-5節水'!Print_Area</vt:lpstr>
      <vt:lpstr>'4-6全般'!Print_Area</vt:lpstr>
      <vt:lpstr>'自動集計(入力不要)'!Print_Area</vt:lpstr>
      <vt:lpstr>'申込区分 '!Print_Area</vt:lpstr>
      <vt:lpstr>'4-1.おもてなし'!Print_Titles</vt:lpstr>
      <vt:lpstr>'4-2.客室'!Print_Titles</vt:lpstr>
      <vt:lpstr>'4-3廃棄物'!Print_Titles</vt:lpstr>
      <vt:lpstr>'4-4省エネ'!Print_Titles</vt:lpstr>
      <vt:lpstr>'4-5節水'!Print_Titles</vt:lpstr>
      <vt:lpstr>'4-6全般'!Print_Titles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2024-03-13T05:29:13Z</cp:lastPrinted>
  <dcterms:created xsi:type="dcterms:W3CDTF">2016-07-04T05:42:56Z</dcterms:created>
  <dcterms:modified xsi:type="dcterms:W3CDTF">2024-08-15T00:43:16Z</dcterms:modified>
</cp:coreProperties>
</file>